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huviharidus\huvikoolide nimekirjad\2023\KOKKUVÕTE 2023\"/>
    </mc:Choice>
  </mc:AlternateContent>
  <bookViews>
    <workbookView xWindow="0" yWindow="0" windowWidth="28800" windowHeight="14100" activeTab="2"/>
  </bookViews>
  <sheets>
    <sheet name="2021" sheetId="1" r:id="rId1"/>
    <sheet name="2022" sheetId="14" r:id="rId2"/>
    <sheet name="2023" sheetId="1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5" l="1"/>
  <c r="W9" i="15"/>
  <c r="S28" i="15"/>
  <c r="S27" i="15"/>
  <c r="V10" i="15"/>
  <c r="L4" i="15"/>
  <c r="S38" i="14"/>
  <c r="V15" i="15"/>
  <c r="V11" i="14"/>
  <c r="R33" i="14"/>
  <c r="S33" i="14"/>
  <c r="V12" i="14"/>
  <c r="S25" i="15"/>
  <c r="S24" i="15"/>
  <c r="R38" i="15"/>
  <c r="V14" i="15"/>
  <c r="V6" i="15"/>
  <c r="V7" i="15"/>
  <c r="V8" i="15"/>
  <c r="V5" i="15"/>
  <c r="S33" i="15"/>
  <c r="S34" i="15"/>
  <c r="S35" i="15"/>
  <c r="S36" i="15"/>
  <c r="S38" i="15"/>
  <c r="S32" i="15"/>
  <c r="G61" i="15"/>
  <c r="F60" i="15"/>
  <c r="F58" i="15"/>
  <c r="F44" i="15"/>
  <c r="F42" i="15"/>
  <c r="F41" i="15"/>
  <c r="F40" i="15"/>
  <c r="F33" i="15"/>
  <c r="H10" i="15"/>
  <c r="H9" i="15"/>
  <c r="G10" i="15"/>
  <c r="F10" i="15" s="1"/>
  <c r="G9" i="15"/>
  <c r="F9" i="15" s="1"/>
  <c r="F29" i="15"/>
  <c r="F30" i="15"/>
  <c r="F31" i="15"/>
  <c r="F32" i="15"/>
  <c r="F34" i="15"/>
  <c r="F35" i="15"/>
  <c r="F36" i="15"/>
  <c r="F37" i="15"/>
  <c r="F38" i="15"/>
  <c r="F39" i="15"/>
  <c r="F43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9" i="15"/>
  <c r="F28" i="15"/>
  <c r="F4" i="15"/>
  <c r="C4" i="15"/>
  <c r="H61" i="15"/>
  <c r="F61" i="15"/>
  <c r="H26" i="15"/>
  <c r="G26" i="15"/>
  <c r="F25" i="15"/>
  <c r="R29" i="15"/>
  <c r="Q29" i="15"/>
  <c r="F24" i="15"/>
  <c r="F23" i="15"/>
  <c r="F22" i="15"/>
  <c r="F21" i="15"/>
  <c r="S23" i="15"/>
  <c r="F20" i="15"/>
  <c r="S22" i="15"/>
  <c r="F19" i="15"/>
  <c r="S21" i="15"/>
  <c r="F18" i="15"/>
  <c r="S20" i="15"/>
  <c r="F17" i="15"/>
  <c r="S19" i="15"/>
  <c r="M16" i="15"/>
  <c r="F16" i="15"/>
  <c r="S18" i="15"/>
  <c r="S29" i="15" s="1"/>
  <c r="F15" i="15"/>
  <c r="F14" i="15"/>
  <c r="F26" i="15" s="1"/>
  <c r="M12" i="15"/>
  <c r="V9" i="15"/>
  <c r="U9" i="15"/>
  <c r="U12" i="15" s="1"/>
  <c r="T9" i="15"/>
  <c r="S9" i="15"/>
  <c r="R9" i="15"/>
  <c r="Q9" i="15"/>
  <c r="M8" i="15"/>
  <c r="H8" i="15"/>
  <c r="H12" i="15" s="1"/>
  <c r="G8" i="15"/>
  <c r="G12" i="15" s="1"/>
  <c r="E8" i="15"/>
  <c r="D8" i="15"/>
  <c r="F7" i="15"/>
  <c r="C7" i="15"/>
  <c r="F6" i="15"/>
  <c r="C6" i="15"/>
  <c r="F5" i="15"/>
  <c r="F8" i="15" s="1"/>
  <c r="F12" i="15" s="1"/>
  <c r="C5" i="15"/>
  <c r="C8" i="15" s="1"/>
  <c r="M3" i="15"/>
  <c r="M8" i="14"/>
  <c r="M8" i="1"/>
  <c r="M16" i="14"/>
  <c r="M12" i="14"/>
  <c r="M16" i="1"/>
  <c r="M12" i="1"/>
  <c r="R24" i="14"/>
  <c r="Q24" i="14"/>
  <c r="S23" i="14"/>
  <c r="S20" i="14"/>
  <c r="S19" i="14"/>
  <c r="S18" i="14"/>
  <c r="S17" i="14"/>
  <c r="S16" i="14"/>
  <c r="S15" i="14"/>
  <c r="S24" i="14" s="1"/>
  <c r="V9" i="14"/>
  <c r="U9" i="14"/>
  <c r="T9" i="14"/>
  <c r="S9" i="14"/>
  <c r="R9" i="14"/>
  <c r="Q9" i="14"/>
  <c r="M3" i="1"/>
  <c r="F10" i="1"/>
  <c r="F9" i="1"/>
  <c r="H24" i="1"/>
  <c r="G24" i="1"/>
  <c r="F24" i="1"/>
  <c r="H54" i="1"/>
  <c r="G54" i="1"/>
  <c r="F54" i="1"/>
  <c r="H8" i="1"/>
  <c r="H12" i="1" s="1"/>
  <c r="G8" i="1"/>
  <c r="G12" i="1" s="1"/>
  <c r="E8" i="1"/>
  <c r="D8" i="1"/>
  <c r="H63" i="14"/>
  <c r="G63" i="14"/>
  <c r="F63" i="14"/>
  <c r="M3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26" i="14" s="1"/>
  <c r="G26" i="14"/>
  <c r="H26" i="14"/>
  <c r="D8" i="14"/>
  <c r="F7" i="14"/>
  <c r="F6" i="14"/>
  <c r="F5" i="14"/>
  <c r="C7" i="14"/>
  <c r="C6" i="14"/>
  <c r="C5" i="14"/>
  <c r="C8" i="14"/>
  <c r="H8" i="14"/>
  <c r="G8" i="14"/>
  <c r="G12" i="14" s="1"/>
  <c r="F8" i="14"/>
  <c r="F12" i="14" s="1"/>
  <c r="H12" i="14"/>
  <c r="E8" i="14"/>
  <c r="U9" i="1"/>
  <c r="R9" i="1"/>
  <c r="Q9" i="1"/>
  <c r="V9" i="1"/>
  <c r="T9" i="1"/>
  <c r="S9" i="1"/>
  <c r="F8" i="1"/>
  <c r="F12" i="1" s="1"/>
  <c r="C8" i="1"/>
</calcChain>
</file>

<file path=xl/sharedStrings.xml><?xml version="1.0" encoding="utf-8"?>
<sst xmlns="http://schemas.openxmlformats.org/spreadsheetml/2006/main" count="316" uniqueCount="151">
  <si>
    <t>neist Viljandi</t>
  </si>
  <si>
    <t>Viljandi Huvikool</t>
  </si>
  <si>
    <t>Viljandi Kunstikool</t>
  </si>
  <si>
    <t>Viljandi Muusikakool</t>
  </si>
  <si>
    <t>Viljandi Spordikool</t>
  </si>
  <si>
    <t>Viljandi linna huvikoolides KOKKU</t>
  </si>
  <si>
    <t>Viljandi linna erahuvikoolides KOKKU</t>
  </si>
  <si>
    <t>Teiste KOV huvikoolides KOKKU</t>
  </si>
  <si>
    <t>KOKKU</t>
  </si>
  <si>
    <t>Viljandi Jalgpallikool Tulevik</t>
  </si>
  <si>
    <t>Ott Ahoneni Tennisekool</t>
  </si>
  <si>
    <t>FACE Moe- ja Tantsukool</t>
  </si>
  <si>
    <t>Tartu Iluuisutamiskool</t>
  </si>
  <si>
    <t>MyFitness Sport</t>
  </si>
  <si>
    <t>JJ-Street Tantsukool</t>
  </si>
  <si>
    <t>Viljandi Vene Kultuuri Sõprade Ühingu Pühapäevakool</t>
  </si>
  <si>
    <t>Suure-Jaani Gümnaasium</t>
  </si>
  <si>
    <t>Türi Spordikool</t>
  </si>
  <si>
    <t>A&amp;J Lutsari Judokool</t>
  </si>
  <si>
    <t>Elva Tennisekool</t>
  </si>
  <si>
    <t>Helios Võru Jalgpallikool</t>
  </si>
  <si>
    <t>MyDance Tantsuklubi</t>
  </si>
  <si>
    <t>Pärnu Spordiselts Kalev Spordikool</t>
  </si>
  <si>
    <t>Spordi ja Kultuurikool Humanitas</t>
  </si>
  <si>
    <t>Tartu Ujumiskool</t>
  </si>
  <si>
    <t>Tartu võimlemisklubi „ Rütmika" Võimlemiskool</t>
  </si>
  <si>
    <t>Tartu Ülikooli Akadeemilise Spordiklubi Spordikool</t>
  </si>
  <si>
    <t>Tarvastu Muusika- ja Kunstikool</t>
  </si>
  <si>
    <t>Teiste KOV koolid KOKKU</t>
  </si>
  <si>
    <t>FC Tiigrid Jalgpallikool</t>
  </si>
  <si>
    <t>Fredi Vöörmani Tenniseakadeemia</t>
  </si>
  <si>
    <t>Huvikool Tammeka Jalgpalliakadeemia</t>
  </si>
  <si>
    <t>Shaté Tantsukool</t>
  </si>
  <si>
    <t>Tantsukool Maerobic</t>
  </si>
  <si>
    <t>Tantsukool WAF DANCE</t>
  </si>
  <si>
    <t>Laulu- ja tantsukool WAF</t>
  </si>
  <si>
    <t>Annatädi Keelekool</t>
  </si>
  <si>
    <t>Ujumise Spordikool</t>
  </si>
  <si>
    <t>Koolide huvitegevus</t>
  </si>
  <si>
    <t>õpilasi koolis</t>
  </si>
  <si>
    <t>sh Viljandist</t>
  </si>
  <si>
    <t>ringides osalemisi</t>
  </si>
  <si>
    <t>neist unikaalsed</t>
  </si>
  <si>
    <t>sh mujalt</t>
  </si>
  <si>
    <t>paalalinna</t>
  </si>
  <si>
    <t>kesklinn</t>
  </si>
  <si>
    <t>jakobsoni</t>
  </si>
  <si>
    <t>kaare</t>
  </si>
  <si>
    <t>unikaalsed huvihariduses</t>
  </si>
  <si>
    <t>unikaalsed huvihariduses ja -tegevuses</t>
  </si>
  <si>
    <t>(huvitegevusest lisandus)</t>
  </si>
  <si>
    <t xml:space="preserve">Gümnaasiumi, eraühingute ja HH-HT kava tegevustelt lisaks hinnanguliselt </t>
  </si>
  <si>
    <t>hinnangulise lisaga</t>
  </si>
  <si>
    <t>7-19 noorte arv Viljandis</t>
  </si>
  <si>
    <t>Huvihariduses ja -tegevuses osaleb</t>
  </si>
  <si>
    <t>Osalusprotsent</t>
  </si>
  <si>
    <t>Eve stuudio</t>
  </si>
  <si>
    <t>Eraspordikool SEPPS</t>
  </si>
  <si>
    <t>Jalgpallikool Rakvere Tarvas</t>
  </si>
  <si>
    <t>Põltsamaa Muusikakool</t>
  </si>
  <si>
    <t>Spordiklubi Nord</t>
  </si>
  <si>
    <t>Tartu Spordiseltsi Kalev Spordikool</t>
  </si>
  <si>
    <t>andmed seisuga 11.11.2021</t>
  </si>
  <si>
    <t>õpilasi kokku</t>
  </si>
  <si>
    <t>0 - 6</t>
  </si>
  <si>
    <t>7 - 19</t>
  </si>
  <si>
    <t>neist Viljandi 0 - 6</t>
  </si>
  <si>
    <t>neist Viljandi 7 - 19</t>
  </si>
  <si>
    <t>7 - 19 noorte arv Viljandis</t>
  </si>
  <si>
    <t>0 - 6 noorte arv Viljandis</t>
  </si>
  <si>
    <t>0 - 19 noorte arv Viljandis</t>
  </si>
  <si>
    <t>Tantsukool Leevi</t>
  </si>
  <si>
    <t>Huvikool Enerhack Me</t>
  </si>
  <si>
    <t>Huvikool Laulustuudio Laulupesa</t>
  </si>
  <si>
    <t>Karksi-Nuia Spordikool</t>
  </si>
  <si>
    <t>Keila Jalgpallikool</t>
  </si>
  <si>
    <t>Kohtla-Järve Koolinoorte Loomemaja</t>
  </si>
  <si>
    <t>KSG Koolituskeskus</t>
  </si>
  <si>
    <t>Muusikalikool</t>
  </si>
  <si>
    <t>Santose jalgpallikool</t>
  </si>
  <si>
    <t>Spordiklubi Korrus3</t>
  </si>
  <si>
    <t>Tallinna Võrkpallikool</t>
  </si>
  <si>
    <t>Tantsukool Laguun</t>
  </si>
  <si>
    <t>Vanalinna Hariduskolleegiumi Muusikamaja</t>
  </si>
  <si>
    <t>andmed seisuga 21.11.2022</t>
  </si>
  <si>
    <t>neist Viljandi kokku</t>
  </si>
  <si>
    <t>unikaalsed huvihariduses 7 - 19</t>
  </si>
  <si>
    <t>Lisaga (nimekirjadeta)</t>
  </si>
  <si>
    <t>Paalalinna</t>
  </si>
  <si>
    <t>Kesklinna</t>
  </si>
  <si>
    <t>Jakobsoni</t>
  </si>
  <si>
    <t>Kaare</t>
  </si>
  <si>
    <t>Viljandi linnas tegutsevates erahuvikoolides KOKKU</t>
  </si>
  <si>
    <t>Teistes KOV ja erahuvikoolides KOKKU</t>
  </si>
  <si>
    <t>VANT</t>
  </si>
  <si>
    <t>Raamatukogu</t>
  </si>
  <si>
    <t>Eraühingud</t>
  </si>
  <si>
    <t>Dance Dream tantsukool</t>
  </si>
  <si>
    <t>Laevamudelism</t>
  </si>
  <si>
    <t>Tantsukool Tantsutsoon</t>
  </si>
  <si>
    <t>Motospordiklubi Nord</t>
  </si>
  <si>
    <t>Rattaklubi</t>
  </si>
  <si>
    <t>Viljandi Iluuisutamiskool</t>
  </si>
  <si>
    <t>Laste- ja noorteteater Reky</t>
  </si>
  <si>
    <t>Taibukate Teaduskool</t>
  </si>
  <si>
    <t>Viljandi Hokikool</t>
  </si>
  <si>
    <t>Viljandi Joogakeskus</t>
  </si>
  <si>
    <t>SPIN</t>
  </si>
  <si>
    <t>(lisainfo vabastustest)</t>
  </si>
  <si>
    <t>Lisainfo küsitlustest:</t>
  </si>
  <si>
    <t>Ratsutamine</t>
  </si>
  <si>
    <t>Taipoks</t>
  </si>
  <si>
    <t>Cantabile</t>
  </si>
  <si>
    <t>DanceAct Tantsustuudio</t>
  </si>
  <si>
    <t>Airsoft</t>
  </si>
  <si>
    <t>D.r.e.a.m. Studio tantsustuudio</t>
  </si>
  <si>
    <t>Kondor Fight Club</t>
  </si>
  <si>
    <t>Erahuvikool "Kratila"</t>
  </si>
  <si>
    <t>Mujal</t>
  </si>
  <si>
    <t>0-6</t>
  </si>
  <si>
    <t>7-19</t>
  </si>
  <si>
    <t>osalus huvitegevuses</t>
  </si>
  <si>
    <t>unikaalsed huvitegevuses</t>
  </si>
  <si>
    <t>ainult koolides</t>
  </si>
  <si>
    <t>Kalevi Ujumiskool</t>
  </si>
  <si>
    <t>ainult VANT</t>
  </si>
  <si>
    <t>Logoservi huvikool</t>
  </si>
  <si>
    <t>Püha Johannese Huvihariduskool</t>
  </si>
  <si>
    <t>Stuudio Maru Karu</t>
  </si>
  <si>
    <t>SunStar Tantsustuudio</t>
  </si>
  <si>
    <t>Tartu Spordiklubi Kajakas Hokikool</t>
  </si>
  <si>
    <t>Vanalinna Hariduskolleegiumi Muusikakool</t>
  </si>
  <si>
    <t>Võhma Muusikakool</t>
  </si>
  <si>
    <t>Võimlemiskool Akros</t>
  </si>
  <si>
    <t>andmed seisuga 11.2023</t>
  </si>
  <si>
    <t>osaleb AINULT siin</t>
  </si>
  <si>
    <t>linna koolid KOKKU</t>
  </si>
  <si>
    <t>Waldorf</t>
  </si>
  <si>
    <t>Valla koolid</t>
  </si>
  <si>
    <t>KOKKU osalemisi huvihariduses</t>
  </si>
  <si>
    <t>TEMUFI teatristuudio</t>
  </si>
  <si>
    <t>OÜ Paleus (akrobaatika)</t>
  </si>
  <si>
    <t>Võrkpalliklubi Fellin</t>
  </si>
  <si>
    <t>Duo Spordikool</t>
  </si>
  <si>
    <t>Erahuvikool Akrobaatika kool</t>
  </si>
  <si>
    <t>Viljandi Taipksi Klubi</t>
  </si>
  <si>
    <t>Nõmme Kalju Jalgpallikool</t>
  </si>
  <si>
    <t>Raekooli Erahuvikool</t>
  </si>
  <si>
    <t>Spordiklubi Meritäht</t>
  </si>
  <si>
    <t>Valgamaa Noorte Tehnikakeskus</t>
  </si>
  <si>
    <t>Viimsi Kunstikool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</si>
</sst>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86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14" fontId="0" fillId="0" borderId="1" xfId="0" applyNumberFormat="1" applyBorder="1"/>
    <xf numFmtId="0" fontId="3" fillId="0" borderId="1" xfId="0" applyFont="1" applyBorder="1" applyAlignment="1">
      <alignment horizontal="right"/>
    </xf>
    <xf numFmtId="0" fontId="2" fillId="2" borderId="4" xfId="0" applyFont="1" applyFill="1" applyBorder="1"/>
    <xf numFmtId="0" fontId="0" fillId="0" borderId="4" xfId="0" applyBorder="1"/>
    <xf numFmtId="0" fontId="2" fillId="2" borderId="2" xfId="0" applyFont="1" applyFill="1" applyBorder="1"/>
    <xf numFmtId="49" fontId="0" fillId="0" borderId="0" xfId="0" applyNumberFormat="1"/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/>
    <xf numFmtId="0" fontId="1" fillId="0" borderId="11" xfId="0" applyFont="1" applyBorder="1"/>
    <xf numFmtId="9" fontId="1" fillId="0" borderId="12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1" fillId="0" borderId="9" xfId="0" applyFont="1" applyBorder="1" applyAlignment="1">
      <alignment horizontal="right" wrapText="1"/>
    </xf>
    <xf numFmtId="0" fontId="5" fillId="0" borderId="10" xfId="0" applyFont="1" applyBorder="1"/>
    <xf numFmtId="0" fontId="0" fillId="0" borderId="5" xfId="0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1" fillId="0" borderId="8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0" fillId="0" borderId="10" xfId="0" applyBorder="1"/>
    <xf numFmtId="0" fontId="5" fillId="0" borderId="11" xfId="0" applyFont="1" applyBorder="1"/>
    <xf numFmtId="0" fontId="1" fillId="0" borderId="7" xfId="0" applyFont="1" applyBorder="1" applyAlignment="1">
      <alignment horizontal="center" wrapText="1"/>
    </xf>
    <xf numFmtId="9" fontId="1" fillId="0" borderId="9" xfId="0" applyNumberFormat="1" applyFont="1" applyBorder="1"/>
    <xf numFmtId="9" fontId="1" fillId="0" borderId="11" xfId="0" applyNumberFormat="1" applyFon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0" fontId="1" fillId="4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/>
    <xf numFmtId="0" fontId="1" fillId="4" borderId="23" xfId="0" applyFont="1" applyFill="1" applyBorder="1"/>
    <xf numFmtId="0" fontId="1" fillId="0" borderId="24" xfId="0" applyFont="1" applyBorder="1"/>
    <xf numFmtId="0" fontId="1" fillId="0" borderId="2" xfId="0" applyFont="1" applyBorder="1"/>
    <xf numFmtId="9" fontId="0" fillId="0" borderId="12" xfId="0" applyNumberFormat="1" applyBorder="1" applyAlignment="1">
      <alignment horizontal="right"/>
    </xf>
    <xf numFmtId="0" fontId="0" fillId="0" borderId="9" xfId="0" applyBorder="1" applyAlignment="1">
      <alignment horizontal="right" wrapText="1"/>
    </xf>
    <xf numFmtId="9" fontId="0" fillId="0" borderId="12" xfId="0" applyNumberFormat="1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49" fontId="0" fillId="0" borderId="3" xfId="0" applyNumberFormat="1" applyBorder="1" applyAlignment="1">
      <alignment horizontal="right"/>
    </xf>
    <xf numFmtId="0" fontId="1" fillId="3" borderId="3" xfId="0" applyFont="1" applyFill="1" applyBorder="1"/>
    <xf numFmtId="0" fontId="6" fillId="5" borderId="1" xfId="0" applyFont="1" applyFill="1" applyBorder="1" applyAlignment="1">
      <alignment horizontal="right"/>
    </xf>
    <xf numFmtId="0" fontId="7" fillId="5" borderId="4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0" fillId="5" borderId="14" xfId="0" applyFill="1" applyBorder="1" applyAlignment="1">
      <alignment horizontal="center"/>
    </xf>
    <xf numFmtId="0" fontId="0" fillId="5" borderId="1" xfId="0" applyFill="1" applyBorder="1"/>
    <xf numFmtId="0" fontId="0" fillId="5" borderId="4" xfId="0" applyFill="1" applyBorder="1"/>
    <xf numFmtId="0" fontId="0" fillId="5" borderId="3" xfId="0" applyFill="1" applyBorder="1"/>
    <xf numFmtId="0" fontId="1" fillId="5" borderId="1" xfId="0" applyFont="1" applyFill="1" applyBorder="1" applyAlignment="1">
      <alignment horizontal="right"/>
    </xf>
    <xf numFmtId="0" fontId="1" fillId="6" borderId="5" xfId="0" applyFont="1" applyFill="1" applyBorder="1"/>
    <xf numFmtId="0" fontId="1" fillId="6" borderId="6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1" fillId="6" borderId="0" xfId="0" applyFont="1" applyFill="1"/>
    <xf numFmtId="0" fontId="1" fillId="6" borderId="9" xfId="0" applyFont="1" applyFill="1" applyBorder="1"/>
    <xf numFmtId="0" fontId="3" fillId="6" borderId="10" xfId="0" applyFont="1" applyFill="1" applyBorder="1"/>
    <xf numFmtId="0" fontId="1" fillId="6" borderId="11" xfId="0" applyFont="1" applyFill="1" applyBorder="1"/>
    <xf numFmtId="9" fontId="3" fillId="6" borderId="12" xfId="0" applyNumberFormat="1" applyFont="1" applyFill="1" applyBorder="1"/>
    <xf numFmtId="0" fontId="3" fillId="6" borderId="11" xfId="0" applyFont="1" applyFill="1" applyBorder="1"/>
    <xf numFmtId="0" fontId="3" fillId="7" borderId="1" xfId="0" applyFont="1" applyFill="1" applyBorder="1"/>
    <xf numFmtId="0" fontId="1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0" fontId="1" fillId="5" borderId="1" xfId="0" applyFont="1" applyFill="1" applyBorder="1"/>
    <xf numFmtId="0" fontId="0" fillId="0" borderId="25" xfId="0" applyBorder="1"/>
    <xf numFmtId="0" fontId="7" fillId="5" borderId="25" xfId="0" applyFont="1" applyFill="1" applyBorder="1"/>
    <xf numFmtId="0" fontId="0" fillId="8" borderId="1" xfId="0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1" fillId="0" borderId="3" xfId="0" applyFont="1" applyBorder="1"/>
    <xf numFmtId="0" fontId="1" fillId="0" borderId="5" xfId="0" applyFont="1" applyBorder="1"/>
    <xf numFmtId="0" fontId="1" fillId="0" borderId="3" xfId="0" applyFont="1" applyBorder="1" applyAlignment="1">
      <alignment horizontal="right"/>
    </xf>
    <xf numFmtId="0" fontId="0" fillId="9" borderId="1" xfId="0" applyFill="1" applyBorder="1"/>
    <xf numFmtId="0" fontId="0" fillId="9" borderId="4" xfId="0" applyFill="1" applyBorder="1"/>
    <xf numFmtId="0" fontId="1" fillId="10" borderId="1" xfId="0" applyFont="1" applyFill="1" applyBorder="1"/>
    <xf numFmtId="0" fontId="0" fillId="8" borderId="3" xfId="0" applyFill="1" applyBorder="1"/>
    <xf numFmtId="0" fontId="0" fillId="0" borderId="26" xfId="0" applyBorder="1" applyAlignment="1">
      <alignment horizontal="center" wrapText="1"/>
    </xf>
    <xf numFmtId="0" fontId="0" fillId="0" borderId="26" xfId="0" applyBorder="1"/>
    <xf numFmtId="0" fontId="1" fillId="0" borderId="26" xfId="0" applyFont="1" applyBorder="1"/>
  </cellXfs>
  <cellStyles count="1"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4"/>
  <sheetViews>
    <sheetView topLeftCell="B1" workbookViewId="0">
      <selection activeCell="M20" sqref="M20"/>
    </sheetView>
  </sheetViews>
  <sheetFormatPr defaultRowHeight="15" x14ac:dyDescent="0.25"/>
  <cols>
    <col min="2" max="2" width="48.7109375" customWidth="1"/>
    <col min="7" max="7" width="7.7109375" customWidth="1"/>
    <col min="8" max="8" width="8.140625" customWidth="1"/>
    <col min="9" max="9" width="9.85546875" customWidth="1"/>
    <col min="10" max="10" width="4.28515625" customWidth="1"/>
    <col min="11" max="11" width="18.28515625" customWidth="1"/>
    <col min="12" max="12" width="13.85546875" customWidth="1"/>
    <col min="13" max="13" width="14.7109375" customWidth="1"/>
    <col min="14" max="14" width="5.28515625" customWidth="1"/>
    <col min="16" max="16" width="20.7109375" customWidth="1"/>
    <col min="17" max="17" width="13.42578125" customWidth="1"/>
    <col min="18" max="18" width="12" customWidth="1"/>
    <col min="19" max="19" width="17.42578125" customWidth="1"/>
    <col min="20" max="20" width="15.140625" customWidth="1"/>
    <col min="21" max="21" width="11.42578125" customWidth="1"/>
  </cols>
  <sheetData>
    <row r="2" spans="2:24" ht="45" x14ac:dyDescent="0.25">
      <c r="B2" s="22" t="s">
        <v>62</v>
      </c>
      <c r="C2" s="32" t="s">
        <v>63</v>
      </c>
      <c r="D2" s="11" t="s">
        <v>64</v>
      </c>
      <c r="E2" s="33" t="s">
        <v>65</v>
      </c>
      <c r="F2" s="32" t="s">
        <v>0</v>
      </c>
      <c r="G2" s="32" t="s">
        <v>66</v>
      </c>
      <c r="H2" s="15" t="s">
        <v>67</v>
      </c>
      <c r="I2" s="35"/>
      <c r="J2" s="45"/>
      <c r="K2" s="15" t="s">
        <v>48</v>
      </c>
      <c r="L2" s="15" t="s">
        <v>49</v>
      </c>
      <c r="M2" s="15" t="s">
        <v>50</v>
      </c>
      <c r="N2" s="52"/>
    </row>
    <row r="3" spans="2:24" ht="15.75" x14ac:dyDescent="0.25">
      <c r="B3" s="6"/>
      <c r="C3" s="6"/>
      <c r="D3" s="6"/>
      <c r="E3" s="6"/>
      <c r="F3" s="6"/>
      <c r="G3" s="6"/>
      <c r="H3" s="7"/>
      <c r="I3" s="3"/>
      <c r="J3" s="46"/>
      <c r="K3" s="9">
        <v>1178</v>
      </c>
      <c r="L3" s="7">
        <v>1471</v>
      </c>
      <c r="M3" s="7">
        <f>SUM(L3-K3)</f>
        <v>293</v>
      </c>
      <c r="N3" s="36"/>
      <c r="P3" s="9" t="s">
        <v>38</v>
      </c>
      <c r="Q3" s="11" t="s">
        <v>39</v>
      </c>
      <c r="R3" s="11" t="s">
        <v>40</v>
      </c>
      <c r="S3" s="11" t="s">
        <v>41</v>
      </c>
      <c r="T3" s="11" t="s">
        <v>42</v>
      </c>
      <c r="U3" s="12" t="s">
        <v>40</v>
      </c>
      <c r="V3" s="11" t="s">
        <v>43</v>
      </c>
      <c r="W3" s="2"/>
      <c r="X3" s="2"/>
    </row>
    <row r="4" spans="2:24" ht="18.75" x14ac:dyDescent="0.3">
      <c r="B4" s="6" t="s">
        <v>1</v>
      </c>
      <c r="C4" s="6">
        <v>315</v>
      </c>
      <c r="D4" s="6">
        <v>115</v>
      </c>
      <c r="E4" s="6">
        <v>200</v>
      </c>
      <c r="F4" s="6">
        <v>245</v>
      </c>
      <c r="G4" s="6">
        <v>100</v>
      </c>
      <c r="H4" s="7">
        <v>145</v>
      </c>
      <c r="I4" s="3"/>
      <c r="J4" s="46"/>
      <c r="K4" s="6" t="s">
        <v>52</v>
      </c>
      <c r="L4" s="16">
        <v>1771</v>
      </c>
      <c r="M4" s="7">
        <v>300</v>
      </c>
      <c r="N4" s="47"/>
      <c r="P4" s="6"/>
      <c r="Q4" s="6"/>
      <c r="R4" s="6"/>
      <c r="S4" s="6"/>
      <c r="T4" s="6"/>
      <c r="U4" s="13"/>
      <c r="V4" s="6"/>
    </row>
    <row r="5" spans="2:24" x14ac:dyDescent="0.25">
      <c r="B5" s="6" t="s">
        <v>2</v>
      </c>
      <c r="C5" s="6">
        <v>210</v>
      </c>
      <c r="D5" s="6">
        <v>50</v>
      </c>
      <c r="E5" s="6">
        <v>160</v>
      </c>
      <c r="F5" s="6">
        <v>157</v>
      </c>
      <c r="G5" s="6">
        <v>46</v>
      </c>
      <c r="H5" s="7">
        <v>111</v>
      </c>
      <c r="I5" s="3"/>
      <c r="J5" s="46"/>
      <c r="N5" s="47"/>
      <c r="P5" s="6" t="s">
        <v>44</v>
      </c>
      <c r="Q5" s="6">
        <v>450</v>
      </c>
      <c r="R5" s="6">
        <v>380</v>
      </c>
      <c r="S5" s="6">
        <v>246</v>
      </c>
      <c r="T5" s="6">
        <v>174</v>
      </c>
      <c r="U5" s="13">
        <v>149</v>
      </c>
      <c r="V5" s="6">
        <v>25</v>
      </c>
    </row>
    <row r="6" spans="2:24" x14ac:dyDescent="0.25">
      <c r="B6" s="6" t="s">
        <v>3</v>
      </c>
      <c r="C6" s="6">
        <v>276</v>
      </c>
      <c r="D6" s="6">
        <v>29</v>
      </c>
      <c r="E6" s="6">
        <v>247</v>
      </c>
      <c r="F6" s="6">
        <v>192</v>
      </c>
      <c r="G6" s="6">
        <v>23</v>
      </c>
      <c r="H6" s="7">
        <v>169</v>
      </c>
      <c r="I6" s="3"/>
      <c r="J6" s="46"/>
      <c r="K6" s="93" t="s">
        <v>68</v>
      </c>
      <c r="L6" s="94"/>
      <c r="M6" s="95">
        <v>2438</v>
      </c>
      <c r="N6" s="36"/>
      <c r="P6" s="6" t="s">
        <v>45</v>
      </c>
      <c r="Q6" s="6">
        <v>742</v>
      </c>
      <c r="R6" s="6">
        <v>600</v>
      </c>
      <c r="S6" s="6">
        <v>456</v>
      </c>
      <c r="T6" s="6">
        <v>354</v>
      </c>
      <c r="U6" s="13">
        <v>285</v>
      </c>
      <c r="V6" s="6">
        <v>69</v>
      </c>
    </row>
    <row r="7" spans="2:24" x14ac:dyDescent="0.25">
      <c r="B7" s="6" t="s">
        <v>4</v>
      </c>
      <c r="C7" s="6">
        <v>769</v>
      </c>
      <c r="D7" s="6">
        <v>72</v>
      </c>
      <c r="E7" s="6">
        <v>697</v>
      </c>
      <c r="F7" s="6">
        <v>512</v>
      </c>
      <c r="G7" s="6">
        <v>62</v>
      </c>
      <c r="H7" s="7">
        <v>450</v>
      </c>
      <c r="I7" s="3"/>
      <c r="J7" s="46"/>
      <c r="K7" s="96" t="s">
        <v>54</v>
      </c>
      <c r="L7" s="97"/>
      <c r="M7" s="98">
        <v>1771</v>
      </c>
      <c r="N7" s="36"/>
      <c r="P7" s="6" t="s">
        <v>46</v>
      </c>
      <c r="Q7" s="6">
        <v>673</v>
      </c>
      <c r="R7" s="6">
        <v>496</v>
      </c>
      <c r="S7" s="6">
        <v>534</v>
      </c>
      <c r="T7" s="6">
        <v>327</v>
      </c>
      <c r="U7" s="13">
        <v>240</v>
      </c>
      <c r="V7" s="6">
        <v>87</v>
      </c>
    </row>
    <row r="8" spans="2:24" ht="18.75" x14ac:dyDescent="0.3">
      <c r="B8" s="7" t="s">
        <v>5</v>
      </c>
      <c r="C8" s="8">
        <f t="shared" ref="C8:H8" si="0">SUM(C4:C7)</f>
        <v>1570</v>
      </c>
      <c r="D8" s="8">
        <f t="shared" si="0"/>
        <v>266</v>
      </c>
      <c r="E8" s="8">
        <f t="shared" si="0"/>
        <v>1304</v>
      </c>
      <c r="F8" s="8">
        <f t="shared" si="0"/>
        <v>1106</v>
      </c>
      <c r="G8" s="8">
        <f t="shared" si="0"/>
        <v>231</v>
      </c>
      <c r="H8" s="23">
        <f t="shared" si="0"/>
        <v>875</v>
      </c>
      <c r="I8" s="5"/>
      <c r="J8" s="48"/>
      <c r="K8" s="99" t="s">
        <v>55</v>
      </c>
      <c r="L8" s="102"/>
      <c r="M8" s="101">
        <f>SUM(M7/M6)</f>
        <v>0.72641509433962259</v>
      </c>
      <c r="N8" s="53"/>
      <c r="P8" s="6" t="s">
        <v>47</v>
      </c>
      <c r="Q8" s="6">
        <v>90</v>
      </c>
      <c r="R8" s="6">
        <v>63</v>
      </c>
      <c r="S8" s="6">
        <v>44</v>
      </c>
      <c r="T8" s="6">
        <v>41</v>
      </c>
      <c r="U8" s="13">
        <v>28</v>
      </c>
      <c r="V8" s="6">
        <v>13</v>
      </c>
    </row>
    <row r="9" spans="2:24" ht="18.75" x14ac:dyDescent="0.3">
      <c r="B9" s="7" t="s">
        <v>6</v>
      </c>
      <c r="C9" s="8"/>
      <c r="D9" s="8"/>
      <c r="E9" s="8"/>
      <c r="F9" s="8">
        <f>SUM(G9:H9)</f>
        <v>547</v>
      </c>
      <c r="G9" s="8">
        <v>78</v>
      </c>
      <c r="H9" s="23">
        <v>469</v>
      </c>
      <c r="I9" s="5"/>
      <c r="J9" s="48"/>
      <c r="N9" s="47"/>
      <c r="P9" s="6"/>
      <c r="Q9" s="7">
        <f t="shared" ref="Q9:V9" si="1">SUM(Q5:Q8)</f>
        <v>1955</v>
      </c>
      <c r="R9" s="7">
        <f t="shared" si="1"/>
        <v>1539</v>
      </c>
      <c r="S9" s="7">
        <f t="shared" si="1"/>
        <v>1280</v>
      </c>
      <c r="T9" s="7">
        <f t="shared" si="1"/>
        <v>896</v>
      </c>
      <c r="U9" s="14">
        <f t="shared" si="1"/>
        <v>702</v>
      </c>
      <c r="V9" s="7">
        <f t="shared" si="1"/>
        <v>194</v>
      </c>
    </row>
    <row r="10" spans="2:24" ht="18.75" x14ac:dyDescent="0.3">
      <c r="B10" s="7" t="s">
        <v>7</v>
      </c>
      <c r="C10" s="8"/>
      <c r="D10" s="8"/>
      <c r="E10" s="8"/>
      <c r="F10" s="8">
        <f>SUM(G10:H10)</f>
        <v>32</v>
      </c>
      <c r="G10" s="8">
        <v>1</v>
      </c>
      <c r="H10" s="23">
        <v>31</v>
      </c>
      <c r="I10" s="5"/>
      <c r="J10" s="48"/>
      <c r="K10" s="39" t="s">
        <v>69</v>
      </c>
      <c r="L10" s="40"/>
      <c r="M10" s="41">
        <v>1218</v>
      </c>
      <c r="N10" s="47"/>
    </row>
    <row r="11" spans="2:24" x14ac:dyDescent="0.25">
      <c r="B11" s="7"/>
      <c r="C11" s="8"/>
      <c r="D11" s="8"/>
      <c r="E11" s="8"/>
      <c r="F11" s="8"/>
      <c r="G11" s="8"/>
      <c r="H11" s="8"/>
      <c r="I11" s="4"/>
      <c r="J11" s="48"/>
      <c r="K11" s="42" t="s">
        <v>54</v>
      </c>
      <c r="L11" s="35"/>
      <c r="M11" s="78">
        <v>259</v>
      </c>
      <c r="N11" s="43"/>
      <c r="P11" s="6" t="s">
        <v>51</v>
      </c>
      <c r="Q11" s="6"/>
      <c r="R11" s="6"/>
      <c r="S11" s="6"/>
      <c r="T11" s="6"/>
      <c r="U11" s="13">
        <v>300</v>
      </c>
      <c r="V11" s="6"/>
    </row>
    <row r="12" spans="2:24" ht="18.75" x14ac:dyDescent="0.3">
      <c r="B12" s="16" t="s">
        <v>8</v>
      </c>
      <c r="C12" s="8"/>
      <c r="D12" s="8"/>
      <c r="E12" s="8"/>
      <c r="F12" s="10">
        <f>SUM(F8:F10)</f>
        <v>1685</v>
      </c>
      <c r="G12" s="10">
        <f>SUM(G8:G10)</f>
        <v>310</v>
      </c>
      <c r="H12" s="23">
        <f>SUM(H8:H10)</f>
        <v>1375</v>
      </c>
      <c r="I12" s="5"/>
      <c r="J12" s="49"/>
      <c r="K12" s="44" t="s">
        <v>55</v>
      </c>
      <c r="L12" s="37"/>
      <c r="M12" s="79">
        <f>SUM(M11/M10)</f>
        <v>0.21264367816091953</v>
      </c>
      <c r="N12" s="36"/>
    </row>
    <row r="13" spans="2:24" x14ac:dyDescent="0.25">
      <c r="B13" s="7"/>
      <c r="C13" s="8"/>
      <c r="D13" s="8"/>
      <c r="E13" s="8"/>
      <c r="F13" s="8"/>
      <c r="G13" s="8"/>
      <c r="H13" s="8"/>
      <c r="I13" s="4"/>
      <c r="J13" s="48"/>
      <c r="N13" s="47"/>
    </row>
    <row r="14" spans="2:24" x14ac:dyDescent="0.25">
      <c r="B14" s="20"/>
      <c r="C14" s="20"/>
      <c r="D14" s="20"/>
      <c r="E14" s="20"/>
      <c r="F14" s="20"/>
      <c r="G14" s="20"/>
      <c r="H14" s="20"/>
      <c r="J14" s="46"/>
      <c r="K14" s="39" t="s">
        <v>70</v>
      </c>
      <c r="L14" s="40"/>
      <c r="M14" s="41">
        <v>3656</v>
      </c>
      <c r="N14" s="47"/>
    </row>
    <row r="15" spans="2:24" x14ac:dyDescent="0.25">
      <c r="B15" s="17" t="s">
        <v>9</v>
      </c>
      <c r="C15" s="6"/>
      <c r="D15" s="6"/>
      <c r="E15" s="6"/>
      <c r="F15" s="6">
        <v>167</v>
      </c>
      <c r="G15" s="6">
        <v>15</v>
      </c>
      <c r="H15" s="6">
        <v>152</v>
      </c>
      <c r="J15" s="46"/>
      <c r="K15" s="42" t="s">
        <v>54</v>
      </c>
      <c r="L15" s="3"/>
      <c r="M15" s="47">
        <v>2030</v>
      </c>
      <c r="N15" s="36"/>
    </row>
    <row r="16" spans="2:24" ht="15.75" x14ac:dyDescent="0.25">
      <c r="B16" s="18" t="s">
        <v>10</v>
      </c>
      <c r="C16" s="6"/>
      <c r="D16" s="6"/>
      <c r="E16" s="6"/>
      <c r="F16" s="6">
        <v>111</v>
      </c>
      <c r="G16" s="6">
        <v>20</v>
      </c>
      <c r="H16" s="6">
        <v>91</v>
      </c>
      <c r="J16" s="46"/>
      <c r="K16" s="44" t="s">
        <v>55</v>
      </c>
      <c r="L16" s="37"/>
      <c r="M16" s="79">
        <f>SUM(M15/M14)</f>
        <v>0.55525164113785563</v>
      </c>
      <c r="N16" s="36"/>
    </row>
    <row r="17" spans="2:14" ht="15.75" x14ac:dyDescent="0.25">
      <c r="B17" s="17" t="s">
        <v>33</v>
      </c>
      <c r="C17" s="6"/>
      <c r="D17" s="6"/>
      <c r="E17" s="6"/>
      <c r="F17" s="6">
        <v>81</v>
      </c>
      <c r="G17" s="6">
        <v>20</v>
      </c>
      <c r="H17" s="6">
        <v>61</v>
      </c>
      <c r="J17" s="50"/>
      <c r="K17" s="51"/>
      <c r="L17" s="37"/>
      <c r="M17" s="54"/>
      <c r="N17" s="38"/>
    </row>
    <row r="18" spans="2:14" x14ac:dyDescent="0.25">
      <c r="B18" s="18" t="s">
        <v>11</v>
      </c>
      <c r="C18" s="6"/>
      <c r="D18" s="6"/>
      <c r="E18" s="6"/>
      <c r="F18" s="6">
        <v>77</v>
      </c>
      <c r="G18" s="6">
        <v>9</v>
      </c>
      <c r="H18" s="6">
        <v>68</v>
      </c>
    </row>
    <row r="19" spans="2:14" x14ac:dyDescent="0.25">
      <c r="B19" s="17" t="s">
        <v>12</v>
      </c>
      <c r="C19" s="6"/>
      <c r="D19" s="6"/>
      <c r="E19" s="6"/>
      <c r="F19" s="6">
        <v>37</v>
      </c>
      <c r="G19" s="6">
        <v>7</v>
      </c>
      <c r="H19" s="6">
        <v>30</v>
      </c>
    </row>
    <row r="20" spans="2:14" x14ac:dyDescent="0.25">
      <c r="B20" s="18" t="s">
        <v>13</v>
      </c>
      <c r="C20" s="6"/>
      <c r="D20" s="6"/>
      <c r="E20" s="6"/>
      <c r="F20" s="6">
        <v>29</v>
      </c>
      <c r="G20" s="6"/>
      <c r="H20" s="6">
        <v>29</v>
      </c>
    </row>
    <row r="21" spans="2:14" x14ac:dyDescent="0.25">
      <c r="B21" s="18" t="s">
        <v>56</v>
      </c>
      <c r="C21" s="6"/>
      <c r="D21" s="6"/>
      <c r="E21" s="6"/>
      <c r="F21" s="6">
        <v>29</v>
      </c>
      <c r="G21" s="6">
        <v>7</v>
      </c>
      <c r="H21" s="6">
        <v>22</v>
      </c>
    </row>
    <row r="22" spans="2:14" x14ac:dyDescent="0.25">
      <c r="B22" s="18" t="s">
        <v>14</v>
      </c>
      <c r="C22" s="6"/>
      <c r="D22" s="6"/>
      <c r="E22" s="6"/>
      <c r="F22" s="6">
        <v>9</v>
      </c>
      <c r="G22" s="6"/>
      <c r="H22" s="6">
        <v>9</v>
      </c>
    </row>
    <row r="23" spans="2:14" x14ac:dyDescent="0.25">
      <c r="B23" s="17" t="s">
        <v>15</v>
      </c>
      <c r="C23" s="6"/>
      <c r="D23" s="6"/>
      <c r="E23" s="6"/>
      <c r="F23" s="6">
        <v>7</v>
      </c>
      <c r="G23" s="6"/>
      <c r="H23" s="6">
        <v>7</v>
      </c>
    </row>
    <row r="24" spans="2:14" x14ac:dyDescent="0.25">
      <c r="B24" s="7" t="s">
        <v>6</v>
      </c>
      <c r="C24" s="6"/>
      <c r="D24" s="6"/>
      <c r="E24" s="6"/>
      <c r="F24" s="7">
        <f>SUM(F15:F23)</f>
        <v>547</v>
      </c>
      <c r="G24" s="7">
        <f>SUM(G15:G23)</f>
        <v>78</v>
      </c>
      <c r="H24" s="7">
        <f>SUM(H15:H23)</f>
        <v>469</v>
      </c>
      <c r="I24" s="3"/>
      <c r="J24" s="3"/>
    </row>
    <row r="25" spans="2:14" x14ac:dyDescent="0.25">
      <c r="B25" s="6"/>
      <c r="C25" s="6"/>
      <c r="D25" s="6"/>
      <c r="E25" s="6"/>
      <c r="F25" s="6"/>
      <c r="G25" s="6"/>
      <c r="H25" s="6"/>
    </row>
    <row r="26" spans="2:14" x14ac:dyDescent="0.25">
      <c r="B26" s="18" t="s">
        <v>35</v>
      </c>
      <c r="C26" s="6"/>
      <c r="D26" s="6"/>
      <c r="E26" s="6"/>
      <c r="F26" s="6">
        <v>2</v>
      </c>
      <c r="G26" s="6"/>
      <c r="H26" s="6">
        <v>2</v>
      </c>
    </row>
    <row r="27" spans="2:14" x14ac:dyDescent="0.25">
      <c r="B27" s="17" t="s">
        <v>16</v>
      </c>
      <c r="C27" s="6"/>
      <c r="D27" s="6"/>
      <c r="E27" s="6"/>
      <c r="F27" s="6">
        <v>2</v>
      </c>
      <c r="G27" s="6"/>
      <c r="H27" s="6">
        <v>2</v>
      </c>
    </row>
    <row r="28" spans="2:14" x14ac:dyDescent="0.25">
      <c r="B28" s="17" t="s">
        <v>34</v>
      </c>
      <c r="C28" s="6"/>
      <c r="D28" s="6"/>
      <c r="E28" s="6"/>
      <c r="F28" s="6">
        <v>1</v>
      </c>
      <c r="G28" s="6"/>
      <c r="H28" s="6">
        <v>1</v>
      </c>
    </row>
    <row r="29" spans="2:14" x14ac:dyDescent="0.25">
      <c r="B29" s="17" t="s">
        <v>71</v>
      </c>
      <c r="C29" s="6"/>
      <c r="D29" s="6"/>
      <c r="E29" s="6"/>
      <c r="F29" s="6">
        <v>2</v>
      </c>
      <c r="G29" s="6"/>
      <c r="H29" s="6">
        <v>2</v>
      </c>
    </row>
    <row r="30" spans="2:14" x14ac:dyDescent="0.25">
      <c r="B30" s="18" t="s">
        <v>36</v>
      </c>
      <c r="C30" s="6"/>
      <c r="D30" s="6"/>
      <c r="E30" s="6"/>
      <c r="F30" s="6">
        <v>1</v>
      </c>
      <c r="G30" s="6"/>
      <c r="H30" s="6">
        <v>1</v>
      </c>
    </row>
    <row r="31" spans="2:14" x14ac:dyDescent="0.25">
      <c r="B31" s="18" t="s">
        <v>18</v>
      </c>
      <c r="C31" s="6"/>
      <c r="D31" s="6"/>
      <c r="E31" s="6"/>
      <c r="F31" s="6">
        <v>1</v>
      </c>
      <c r="G31" s="6"/>
      <c r="H31" s="6">
        <v>1</v>
      </c>
    </row>
    <row r="32" spans="2:14" x14ac:dyDescent="0.25">
      <c r="B32" s="18" t="s">
        <v>19</v>
      </c>
      <c r="C32" s="6"/>
      <c r="D32" s="6"/>
      <c r="E32" s="6"/>
      <c r="F32" s="6">
        <v>1</v>
      </c>
      <c r="G32" s="6"/>
      <c r="H32" s="6">
        <v>1</v>
      </c>
    </row>
    <row r="33" spans="2:8" x14ac:dyDescent="0.25">
      <c r="B33" s="18" t="s">
        <v>29</v>
      </c>
      <c r="C33" s="6"/>
      <c r="D33" s="6"/>
      <c r="E33" s="6"/>
      <c r="F33" s="6">
        <v>1</v>
      </c>
      <c r="G33" s="6"/>
      <c r="H33" s="6">
        <v>1</v>
      </c>
    </row>
    <row r="34" spans="2:8" x14ac:dyDescent="0.25">
      <c r="B34" s="17" t="s">
        <v>72</v>
      </c>
      <c r="C34" s="6"/>
      <c r="D34" s="6"/>
      <c r="E34" s="6"/>
      <c r="F34" s="6">
        <v>1</v>
      </c>
      <c r="G34" s="6">
        <v>1</v>
      </c>
      <c r="H34" s="6"/>
    </row>
    <row r="35" spans="2:8" x14ac:dyDescent="0.25">
      <c r="B35" s="17" t="s">
        <v>73</v>
      </c>
      <c r="C35" s="6"/>
      <c r="D35" s="6"/>
      <c r="E35" s="6"/>
      <c r="F35" s="6">
        <v>1</v>
      </c>
      <c r="G35" s="6"/>
      <c r="H35" s="6">
        <v>1</v>
      </c>
    </row>
    <row r="36" spans="2:8" x14ac:dyDescent="0.25">
      <c r="B36" s="17" t="s">
        <v>31</v>
      </c>
      <c r="C36" s="6"/>
      <c r="D36" s="6"/>
      <c r="E36" s="6"/>
      <c r="F36" s="6">
        <v>1</v>
      </c>
      <c r="G36" s="6"/>
      <c r="H36" s="6">
        <v>1</v>
      </c>
    </row>
    <row r="37" spans="2:8" x14ac:dyDescent="0.25">
      <c r="B37" s="18" t="s">
        <v>58</v>
      </c>
      <c r="C37" s="6"/>
      <c r="D37" s="6"/>
      <c r="E37" s="6"/>
      <c r="F37" s="6">
        <v>1</v>
      </c>
      <c r="G37" s="6"/>
      <c r="H37" s="6">
        <v>1</v>
      </c>
    </row>
    <row r="38" spans="2:8" x14ac:dyDescent="0.25">
      <c r="B38" s="17" t="s">
        <v>74</v>
      </c>
      <c r="C38" s="6"/>
      <c r="D38" s="6"/>
      <c r="E38" s="6"/>
      <c r="F38" s="6">
        <v>1</v>
      </c>
      <c r="G38" s="6"/>
      <c r="H38" s="6">
        <v>1</v>
      </c>
    </row>
    <row r="39" spans="2:8" x14ac:dyDescent="0.25">
      <c r="B39" s="18" t="s">
        <v>75</v>
      </c>
      <c r="C39" s="6"/>
      <c r="D39" s="6"/>
      <c r="E39" s="6"/>
      <c r="F39" s="6">
        <v>1</v>
      </c>
      <c r="G39" s="6"/>
      <c r="H39" s="6">
        <v>1</v>
      </c>
    </row>
    <row r="40" spans="2:8" x14ac:dyDescent="0.25">
      <c r="B40" s="17" t="s">
        <v>76</v>
      </c>
      <c r="C40" s="6"/>
      <c r="D40" s="6"/>
      <c r="E40" s="6"/>
      <c r="F40" s="6">
        <v>1</v>
      </c>
      <c r="G40" s="6"/>
      <c r="H40" s="6">
        <v>1</v>
      </c>
    </row>
    <row r="41" spans="2:8" x14ac:dyDescent="0.25">
      <c r="B41" s="18" t="s">
        <v>77</v>
      </c>
      <c r="C41" s="6"/>
      <c r="D41" s="6"/>
      <c r="E41" s="6"/>
      <c r="F41" s="6">
        <v>1</v>
      </c>
      <c r="G41" s="6"/>
      <c r="H41" s="6">
        <v>1</v>
      </c>
    </row>
    <row r="42" spans="2:8" x14ac:dyDescent="0.25">
      <c r="B42" s="18" t="s">
        <v>78</v>
      </c>
      <c r="C42" s="6"/>
      <c r="D42" s="6"/>
      <c r="E42" s="6"/>
      <c r="F42" s="6">
        <v>1</v>
      </c>
      <c r="G42" s="6"/>
      <c r="H42" s="6">
        <v>1</v>
      </c>
    </row>
    <row r="43" spans="2:8" x14ac:dyDescent="0.25">
      <c r="B43" s="18" t="s">
        <v>59</v>
      </c>
      <c r="C43" s="6"/>
      <c r="D43" s="6"/>
      <c r="E43" s="6"/>
      <c r="F43" s="6">
        <v>1</v>
      </c>
      <c r="G43" s="6"/>
      <c r="H43" s="6">
        <v>1</v>
      </c>
    </row>
    <row r="44" spans="2:8" x14ac:dyDescent="0.25">
      <c r="B44" s="17" t="s">
        <v>79</v>
      </c>
      <c r="C44" s="6"/>
      <c r="D44" s="6"/>
      <c r="E44" s="6"/>
      <c r="F44" s="6">
        <v>1</v>
      </c>
      <c r="G44" s="6"/>
      <c r="H44" s="6">
        <v>1</v>
      </c>
    </row>
    <row r="45" spans="2:8" x14ac:dyDescent="0.25">
      <c r="B45" s="17" t="s">
        <v>32</v>
      </c>
      <c r="C45" s="6"/>
      <c r="D45" s="6"/>
      <c r="E45" s="6"/>
      <c r="F45" s="6">
        <v>1</v>
      </c>
      <c r="G45" s="6"/>
      <c r="H45" s="6">
        <v>1</v>
      </c>
    </row>
    <row r="46" spans="2:8" x14ac:dyDescent="0.25">
      <c r="B46" s="17" t="s">
        <v>23</v>
      </c>
      <c r="C46" s="6"/>
      <c r="D46" s="6"/>
      <c r="E46" s="6"/>
      <c r="F46" s="6">
        <v>1</v>
      </c>
      <c r="G46" s="6"/>
      <c r="H46" s="6">
        <v>1</v>
      </c>
    </row>
    <row r="47" spans="2:8" x14ac:dyDescent="0.25">
      <c r="B47" s="17" t="s">
        <v>80</v>
      </c>
      <c r="C47" s="6"/>
      <c r="D47" s="6"/>
      <c r="E47" s="6"/>
      <c r="F47" s="6">
        <v>1</v>
      </c>
      <c r="G47" s="6"/>
      <c r="H47" s="6">
        <v>1</v>
      </c>
    </row>
    <row r="48" spans="2:8" x14ac:dyDescent="0.25">
      <c r="B48" s="17" t="s">
        <v>81</v>
      </c>
      <c r="C48" s="6"/>
      <c r="D48" s="6"/>
      <c r="E48" s="6"/>
      <c r="F48" s="6">
        <v>1</v>
      </c>
      <c r="G48" s="6"/>
      <c r="H48" s="6">
        <v>1</v>
      </c>
    </row>
    <row r="49" spans="2:10" x14ac:dyDescent="0.25">
      <c r="B49" s="17" t="s">
        <v>82</v>
      </c>
      <c r="C49" s="6"/>
      <c r="D49" s="6"/>
      <c r="E49" s="6"/>
      <c r="F49" s="6">
        <v>1</v>
      </c>
      <c r="G49" s="6"/>
      <c r="H49" s="6">
        <v>1</v>
      </c>
    </row>
    <row r="50" spans="2:10" x14ac:dyDescent="0.25">
      <c r="B50" s="17" t="s">
        <v>61</v>
      </c>
      <c r="C50" s="6"/>
      <c r="D50" s="6"/>
      <c r="E50" s="6"/>
      <c r="F50" s="6">
        <v>1</v>
      </c>
      <c r="G50" s="6"/>
      <c r="H50" s="6">
        <v>1</v>
      </c>
    </row>
    <row r="51" spans="2:10" x14ac:dyDescent="0.25">
      <c r="B51" s="17" t="s">
        <v>26</v>
      </c>
      <c r="C51" s="6"/>
      <c r="D51" s="6"/>
      <c r="E51" s="6"/>
      <c r="F51" s="6">
        <v>1</v>
      </c>
      <c r="G51" s="6"/>
      <c r="H51" s="6">
        <v>1</v>
      </c>
    </row>
    <row r="52" spans="2:10" x14ac:dyDescent="0.25">
      <c r="B52" s="17" t="s">
        <v>37</v>
      </c>
      <c r="C52" s="6"/>
      <c r="D52" s="6"/>
      <c r="E52" s="6"/>
      <c r="F52" s="6">
        <v>1</v>
      </c>
      <c r="G52" s="6"/>
      <c r="H52" s="6">
        <v>1</v>
      </c>
    </row>
    <row r="53" spans="2:10" x14ac:dyDescent="0.25">
      <c r="B53" s="17" t="s">
        <v>83</v>
      </c>
      <c r="C53" s="6"/>
      <c r="D53" s="6"/>
      <c r="E53" s="6"/>
      <c r="F53" s="6">
        <v>2</v>
      </c>
      <c r="G53" s="6"/>
      <c r="H53" s="6">
        <v>2</v>
      </c>
    </row>
    <row r="54" spans="2:10" x14ac:dyDescent="0.25">
      <c r="B54" s="7" t="s">
        <v>28</v>
      </c>
      <c r="C54" s="6"/>
      <c r="D54" s="6"/>
      <c r="E54" s="6"/>
      <c r="F54" s="7">
        <f>SUM(F26:F53)</f>
        <v>32</v>
      </c>
      <c r="G54" s="7">
        <f>SUM(G26:G53)</f>
        <v>1</v>
      </c>
      <c r="H54" s="7">
        <f>SUM(H26:H53)</f>
        <v>31</v>
      </c>
      <c r="I54" s="3"/>
      <c r="J5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3"/>
  <sheetViews>
    <sheetView topLeftCell="B1" workbookViewId="0">
      <selection activeCell="M32" sqref="M32"/>
    </sheetView>
  </sheetViews>
  <sheetFormatPr defaultRowHeight="15" x14ac:dyDescent="0.25"/>
  <cols>
    <col min="2" max="2" width="48.7109375" customWidth="1"/>
    <col min="3" max="3" width="8" customWidth="1"/>
    <col min="4" max="4" width="8.5703125" customWidth="1"/>
    <col min="5" max="5" width="8.140625" customWidth="1"/>
    <col min="6" max="6" width="10.140625" customWidth="1"/>
    <col min="7" max="7" width="8.28515625" customWidth="1"/>
    <col min="8" max="8" width="8.42578125" customWidth="1"/>
    <col min="9" max="9" width="8.85546875" customWidth="1"/>
    <col min="10" max="10" width="4" customWidth="1"/>
    <col min="11" max="11" width="20.42578125" customWidth="1"/>
    <col min="12" max="12" width="13.85546875" customWidth="1"/>
    <col min="13" max="13" width="14.7109375" customWidth="1"/>
    <col min="14" max="14" width="4.28515625" customWidth="1"/>
    <col min="15" max="15" width="10.85546875" customWidth="1"/>
    <col min="16" max="16" width="24.5703125" customWidth="1"/>
    <col min="17" max="17" width="13.42578125" customWidth="1"/>
    <col min="18" max="18" width="12" customWidth="1"/>
    <col min="19" max="19" width="17.42578125" customWidth="1"/>
    <col min="20" max="20" width="15.140625" customWidth="1"/>
    <col min="21" max="21" width="12.42578125" customWidth="1"/>
  </cols>
  <sheetData>
    <row r="2" spans="2:23" ht="45" x14ac:dyDescent="0.25">
      <c r="B2" s="22" t="s">
        <v>84</v>
      </c>
      <c r="C2" s="30" t="s">
        <v>63</v>
      </c>
      <c r="D2" s="28" t="s">
        <v>64</v>
      </c>
      <c r="E2" s="29" t="s">
        <v>65</v>
      </c>
      <c r="F2" s="29" t="s">
        <v>85</v>
      </c>
      <c r="G2" s="29" t="s">
        <v>66</v>
      </c>
      <c r="H2" s="15" t="s">
        <v>67</v>
      </c>
      <c r="I2" s="1"/>
      <c r="J2" s="45"/>
      <c r="K2" s="15" t="s">
        <v>86</v>
      </c>
      <c r="L2" s="15" t="s">
        <v>49</v>
      </c>
      <c r="M2" s="15" t="s">
        <v>50</v>
      </c>
      <c r="N2" s="52"/>
    </row>
    <row r="3" spans="2:23" ht="17.25" customHeight="1" x14ac:dyDescent="0.25">
      <c r="B3" s="6"/>
      <c r="C3" s="6"/>
      <c r="D3" s="6"/>
      <c r="E3" s="6"/>
      <c r="F3" s="6"/>
      <c r="G3" s="6"/>
      <c r="H3" s="7"/>
      <c r="J3" s="46"/>
      <c r="K3" s="7">
        <v>1315</v>
      </c>
      <c r="L3" s="7">
        <v>1655</v>
      </c>
      <c r="M3" s="7">
        <f>SUM(L3-K3)</f>
        <v>340</v>
      </c>
      <c r="N3" s="36"/>
      <c r="P3" s="34" t="s">
        <v>38</v>
      </c>
      <c r="Q3" s="11" t="s">
        <v>39</v>
      </c>
      <c r="R3" s="11" t="s">
        <v>40</v>
      </c>
      <c r="S3" s="31" t="s">
        <v>41</v>
      </c>
      <c r="T3" s="65" t="s">
        <v>42</v>
      </c>
      <c r="U3" s="88" t="s">
        <v>40</v>
      </c>
      <c r="V3" s="66" t="s">
        <v>43</v>
      </c>
      <c r="W3" s="2"/>
    </row>
    <row r="4" spans="2:23" ht="18.75" x14ac:dyDescent="0.3">
      <c r="B4" s="6" t="s">
        <v>1</v>
      </c>
      <c r="C4" s="6">
        <v>369</v>
      </c>
      <c r="D4" s="6">
        <v>134</v>
      </c>
      <c r="E4" s="6">
        <v>235</v>
      </c>
      <c r="F4" s="6">
        <v>273</v>
      </c>
      <c r="G4" s="6">
        <v>105</v>
      </c>
      <c r="H4" s="7">
        <v>168</v>
      </c>
      <c r="J4" s="46"/>
      <c r="K4" s="6" t="s">
        <v>87</v>
      </c>
      <c r="L4" s="16">
        <v>1839</v>
      </c>
      <c r="M4" s="7">
        <v>184</v>
      </c>
      <c r="N4" s="47"/>
      <c r="P4" s="6"/>
      <c r="Q4" s="6"/>
      <c r="R4" s="6"/>
      <c r="S4" s="19"/>
      <c r="T4" s="67"/>
      <c r="U4" s="89"/>
      <c r="V4" s="68"/>
    </row>
    <row r="5" spans="2:23" x14ac:dyDescent="0.25">
      <c r="B5" s="6" t="s">
        <v>2</v>
      </c>
      <c r="C5" s="6">
        <f>SUM(D5:E5)</f>
        <v>237</v>
      </c>
      <c r="D5" s="6">
        <v>54</v>
      </c>
      <c r="E5" s="6">
        <v>183</v>
      </c>
      <c r="F5" s="6">
        <f>SUM(G5:H5)</f>
        <v>172</v>
      </c>
      <c r="G5" s="6">
        <v>45</v>
      </c>
      <c r="H5" s="7">
        <v>127</v>
      </c>
      <c r="J5" s="46"/>
      <c r="N5" s="47"/>
      <c r="P5" s="6" t="s">
        <v>88</v>
      </c>
      <c r="Q5" s="6">
        <v>471</v>
      </c>
      <c r="R5" s="6">
        <v>402</v>
      </c>
      <c r="S5" s="19">
        <v>181</v>
      </c>
      <c r="T5" s="69">
        <v>138</v>
      </c>
      <c r="U5" s="90">
        <v>121</v>
      </c>
      <c r="V5" s="70">
        <v>17</v>
      </c>
    </row>
    <row r="6" spans="2:23" x14ac:dyDescent="0.25">
      <c r="B6" s="6" t="s">
        <v>3</v>
      </c>
      <c r="C6" s="6">
        <f>SUM(D6:E6)</f>
        <v>272</v>
      </c>
      <c r="D6" s="6">
        <v>44</v>
      </c>
      <c r="E6" s="6">
        <v>228</v>
      </c>
      <c r="F6" s="6">
        <f>SUM(G6:H6)</f>
        <v>204</v>
      </c>
      <c r="G6" s="6">
        <v>36</v>
      </c>
      <c r="H6" s="7">
        <v>168</v>
      </c>
      <c r="J6" s="46"/>
      <c r="K6" s="93" t="s">
        <v>53</v>
      </c>
      <c r="L6" s="94"/>
      <c r="M6" s="95">
        <v>2480</v>
      </c>
      <c r="N6" s="36"/>
      <c r="P6" s="6" t="s">
        <v>89</v>
      </c>
      <c r="Q6" s="6">
        <v>757</v>
      </c>
      <c r="R6" s="6">
        <v>610</v>
      </c>
      <c r="S6" s="19">
        <v>462</v>
      </c>
      <c r="T6" s="67">
        <v>319</v>
      </c>
      <c r="U6" s="89">
        <v>252</v>
      </c>
      <c r="V6" s="68">
        <v>67</v>
      </c>
    </row>
    <row r="7" spans="2:23" x14ac:dyDescent="0.25">
      <c r="B7" s="6" t="s">
        <v>4</v>
      </c>
      <c r="C7" s="6">
        <f>SUM(D7:E7)</f>
        <v>784</v>
      </c>
      <c r="D7" s="6">
        <v>86</v>
      </c>
      <c r="E7" s="6">
        <v>698</v>
      </c>
      <c r="F7" s="6">
        <f>SUM(G7:H7)</f>
        <v>521</v>
      </c>
      <c r="G7" s="6">
        <v>70</v>
      </c>
      <c r="H7" s="7">
        <v>451</v>
      </c>
      <c r="J7" s="46"/>
      <c r="K7" s="96" t="s">
        <v>54</v>
      </c>
      <c r="L7" s="97"/>
      <c r="M7" s="98">
        <v>1839</v>
      </c>
      <c r="N7" s="36"/>
      <c r="P7" s="6" t="s">
        <v>90</v>
      </c>
      <c r="Q7" s="6">
        <v>690</v>
      </c>
      <c r="R7" s="6">
        <v>496</v>
      </c>
      <c r="S7" s="19">
        <v>513</v>
      </c>
      <c r="T7" s="67">
        <v>317</v>
      </c>
      <c r="U7" s="89">
        <v>236</v>
      </c>
      <c r="V7" s="68">
        <v>81</v>
      </c>
    </row>
    <row r="8" spans="2:23" ht="18.75" x14ac:dyDescent="0.3">
      <c r="B8" s="7" t="s">
        <v>5</v>
      </c>
      <c r="C8" s="7">
        <f t="shared" ref="C8:H8" si="0">SUM(C4:C7)</f>
        <v>1662</v>
      </c>
      <c r="D8" s="7">
        <f t="shared" si="0"/>
        <v>318</v>
      </c>
      <c r="E8" s="8">
        <f t="shared" si="0"/>
        <v>1344</v>
      </c>
      <c r="F8" s="8">
        <f t="shared" si="0"/>
        <v>1170</v>
      </c>
      <c r="G8" s="8">
        <f t="shared" si="0"/>
        <v>256</v>
      </c>
      <c r="H8" s="23">
        <f t="shared" si="0"/>
        <v>914</v>
      </c>
      <c r="I8" s="4"/>
      <c r="J8" s="48"/>
      <c r="K8" s="99" t="s">
        <v>55</v>
      </c>
      <c r="L8" s="100"/>
      <c r="M8" s="101">
        <f>SUM(M7/M6)</f>
        <v>0.74153225806451617</v>
      </c>
      <c r="N8" s="53"/>
      <c r="P8" s="20" t="s">
        <v>91</v>
      </c>
      <c r="Q8" s="20">
        <v>82</v>
      </c>
      <c r="R8" s="20">
        <v>56</v>
      </c>
      <c r="S8" s="39">
        <v>60</v>
      </c>
      <c r="T8" s="71">
        <v>48</v>
      </c>
      <c r="U8" s="91">
        <v>30</v>
      </c>
      <c r="V8" s="72">
        <v>18</v>
      </c>
    </row>
    <row r="9" spans="2:23" ht="18.75" x14ac:dyDescent="0.3">
      <c r="B9" s="7" t="s">
        <v>92</v>
      </c>
      <c r="C9" s="7"/>
      <c r="D9" s="7"/>
      <c r="E9" s="8"/>
      <c r="F9" s="8">
        <v>719</v>
      </c>
      <c r="G9" s="8">
        <v>107</v>
      </c>
      <c r="H9" s="23">
        <v>612</v>
      </c>
      <c r="I9" s="4"/>
      <c r="J9" s="48"/>
      <c r="N9" s="47"/>
      <c r="P9" s="6"/>
      <c r="Q9" s="7">
        <f t="shared" ref="Q9:V9" si="1">SUM(Q5:Q8)</f>
        <v>2000</v>
      </c>
      <c r="R9" s="7">
        <f t="shared" si="1"/>
        <v>1564</v>
      </c>
      <c r="S9" s="76">
        <f t="shared" si="1"/>
        <v>1216</v>
      </c>
      <c r="T9" s="73">
        <f t="shared" si="1"/>
        <v>822</v>
      </c>
      <c r="U9" s="74">
        <f t="shared" si="1"/>
        <v>639</v>
      </c>
      <c r="V9" s="75">
        <f t="shared" si="1"/>
        <v>183</v>
      </c>
    </row>
    <row r="10" spans="2:23" ht="15.75" customHeight="1" x14ac:dyDescent="0.3">
      <c r="B10" s="7" t="s">
        <v>93</v>
      </c>
      <c r="C10" s="7"/>
      <c r="D10" s="7"/>
      <c r="E10" s="8"/>
      <c r="F10" s="8">
        <v>50</v>
      </c>
      <c r="G10" s="8">
        <v>7</v>
      </c>
      <c r="H10" s="23">
        <v>43</v>
      </c>
      <c r="I10" s="4"/>
      <c r="J10" s="48"/>
      <c r="K10" s="39" t="s">
        <v>69</v>
      </c>
      <c r="L10" s="40"/>
      <c r="M10" s="41">
        <v>1229</v>
      </c>
      <c r="N10" s="47"/>
      <c r="Q10" s="3"/>
      <c r="R10" s="3"/>
      <c r="S10" s="3"/>
      <c r="T10" s="3"/>
      <c r="U10" s="3"/>
      <c r="V10" s="3"/>
    </row>
    <row r="11" spans="2:23" ht="16.5" customHeight="1" x14ac:dyDescent="0.25">
      <c r="B11" s="7"/>
      <c r="C11" s="7"/>
      <c r="D11" s="7"/>
      <c r="E11" s="8"/>
      <c r="F11" s="8"/>
      <c r="G11" s="8"/>
      <c r="H11" s="8"/>
      <c r="I11" s="4"/>
      <c r="J11" s="48"/>
      <c r="K11" s="42" t="s">
        <v>54</v>
      </c>
      <c r="M11" s="47">
        <v>180</v>
      </c>
      <c r="N11" s="47"/>
      <c r="P11" s="80" t="s">
        <v>94</v>
      </c>
      <c r="Q11" s="81"/>
      <c r="R11" s="82"/>
      <c r="S11" s="20">
        <v>53</v>
      </c>
      <c r="T11" s="20">
        <v>52</v>
      </c>
      <c r="U11" s="83">
        <v>35</v>
      </c>
      <c r="V11" s="20">
        <f>SUM(T11-U11)</f>
        <v>17</v>
      </c>
    </row>
    <row r="12" spans="2:23" ht="18.75" x14ac:dyDescent="0.3">
      <c r="B12" s="16" t="s">
        <v>8</v>
      </c>
      <c r="C12" s="16"/>
      <c r="D12" s="16"/>
      <c r="E12" s="8"/>
      <c r="F12" s="8">
        <f>SUM(F8:F10)</f>
        <v>1939</v>
      </c>
      <c r="G12" s="8">
        <f>SUM(G8:G10)</f>
        <v>370</v>
      </c>
      <c r="H12" s="23">
        <f>SUM(H8:H10)</f>
        <v>1569</v>
      </c>
      <c r="I12" s="5"/>
      <c r="J12" s="49"/>
      <c r="K12" s="44" t="s">
        <v>55</v>
      </c>
      <c r="L12" s="55"/>
      <c r="M12" s="77">
        <f>SUM(M11/M10)</f>
        <v>0.14646053702196907</v>
      </c>
      <c r="N12" s="58"/>
      <c r="O12" s="2"/>
      <c r="P12" s="62" t="s">
        <v>95</v>
      </c>
      <c r="Q12" s="63"/>
      <c r="R12" s="64"/>
      <c r="S12" s="6">
        <v>51</v>
      </c>
      <c r="T12" s="6">
        <v>49</v>
      </c>
      <c r="U12" s="14">
        <v>41</v>
      </c>
      <c r="V12" s="6">
        <f>SUM(T12-U12)</f>
        <v>8</v>
      </c>
    </row>
    <row r="13" spans="2:23" x14ac:dyDescent="0.25">
      <c r="B13" s="7"/>
      <c r="C13" s="7"/>
      <c r="D13" s="7"/>
      <c r="E13" s="8"/>
      <c r="F13" s="8"/>
      <c r="G13" s="8"/>
      <c r="H13" s="8"/>
      <c r="I13" s="4"/>
      <c r="J13" s="48"/>
      <c r="N13" s="47"/>
    </row>
    <row r="14" spans="2:23" x14ac:dyDescent="0.25">
      <c r="B14" s="24" t="s">
        <v>9</v>
      </c>
      <c r="C14" s="24"/>
      <c r="D14" s="24"/>
      <c r="E14" s="25"/>
      <c r="F14" s="25">
        <f t="shared" ref="F14:F25" si="2">SUM(G14:H14)</f>
        <v>203</v>
      </c>
      <c r="G14" s="25">
        <v>24</v>
      </c>
      <c r="H14" s="25">
        <v>179</v>
      </c>
      <c r="I14" s="27"/>
      <c r="J14" s="46"/>
      <c r="K14" s="39" t="s">
        <v>70</v>
      </c>
      <c r="L14" s="40"/>
      <c r="M14" s="41">
        <v>3709</v>
      </c>
      <c r="N14" s="47"/>
      <c r="P14" s="59" t="s">
        <v>96</v>
      </c>
      <c r="Q14" s="8" t="s">
        <v>64</v>
      </c>
      <c r="R14" s="60" t="s">
        <v>65</v>
      </c>
      <c r="S14" s="84" t="s">
        <v>8</v>
      </c>
    </row>
    <row r="15" spans="2:23" x14ac:dyDescent="0.25">
      <c r="B15" s="18" t="s">
        <v>10</v>
      </c>
      <c r="C15" s="18"/>
      <c r="D15" s="18"/>
      <c r="E15" s="6"/>
      <c r="F15" s="6">
        <f t="shared" si="2"/>
        <v>134</v>
      </c>
      <c r="G15" s="6">
        <v>19</v>
      </c>
      <c r="H15" s="6">
        <v>115</v>
      </c>
      <c r="J15" s="46"/>
      <c r="K15" s="42" t="s">
        <v>54</v>
      </c>
      <c r="M15" s="47">
        <v>2019</v>
      </c>
      <c r="N15" s="47"/>
      <c r="P15" s="25" t="s">
        <v>97</v>
      </c>
      <c r="Q15" s="25">
        <v>11</v>
      </c>
      <c r="R15" s="25">
        <v>51</v>
      </c>
      <c r="S15" s="85">
        <f t="shared" ref="S15:S20" si="3">SUM(Q15:R15)</f>
        <v>62</v>
      </c>
    </row>
    <row r="16" spans="2:23" ht="15.75" x14ac:dyDescent="0.25">
      <c r="B16" s="17" t="s">
        <v>33</v>
      </c>
      <c r="C16" s="17"/>
      <c r="D16" s="17"/>
      <c r="E16" s="6"/>
      <c r="F16" s="6">
        <f t="shared" si="2"/>
        <v>82</v>
      </c>
      <c r="G16" s="6">
        <v>14</v>
      </c>
      <c r="H16" s="6">
        <v>68</v>
      </c>
      <c r="J16" s="46"/>
      <c r="K16" s="44" t="s">
        <v>55</v>
      </c>
      <c r="L16" s="56"/>
      <c r="M16" s="79">
        <f>SUM(M15/M14)</f>
        <v>0.54435157724454031</v>
      </c>
      <c r="N16" s="47"/>
      <c r="P16" s="6" t="s">
        <v>98</v>
      </c>
      <c r="Q16" s="6"/>
      <c r="R16" s="6">
        <v>13</v>
      </c>
      <c r="S16" s="86">
        <f t="shared" si="3"/>
        <v>13</v>
      </c>
    </row>
    <row r="17" spans="2:19" x14ac:dyDescent="0.25">
      <c r="B17" s="17" t="s">
        <v>99</v>
      </c>
      <c r="C17" s="17"/>
      <c r="D17" s="17"/>
      <c r="E17" s="6"/>
      <c r="F17" s="6">
        <f t="shared" si="2"/>
        <v>74</v>
      </c>
      <c r="G17" s="6">
        <v>21</v>
      </c>
      <c r="H17" s="6">
        <v>53</v>
      </c>
      <c r="J17" s="50"/>
      <c r="K17" s="56"/>
      <c r="L17" s="56"/>
      <c r="M17" s="56"/>
      <c r="N17" s="57"/>
      <c r="P17" s="6" t="s">
        <v>100</v>
      </c>
      <c r="Q17" s="6"/>
      <c r="R17" s="6">
        <v>3</v>
      </c>
      <c r="S17" s="86">
        <f t="shared" si="3"/>
        <v>3</v>
      </c>
    </row>
    <row r="18" spans="2:19" x14ac:dyDescent="0.25">
      <c r="B18" s="18" t="s">
        <v>11</v>
      </c>
      <c r="C18" s="18"/>
      <c r="D18" s="18"/>
      <c r="E18" s="6"/>
      <c r="F18" s="6">
        <f t="shared" si="2"/>
        <v>56</v>
      </c>
      <c r="G18" s="6">
        <v>0</v>
      </c>
      <c r="H18" s="6">
        <v>56</v>
      </c>
      <c r="L18" s="3"/>
      <c r="M18" s="3"/>
      <c r="N18" s="3"/>
      <c r="O18" s="3"/>
      <c r="P18" s="6" t="s">
        <v>101</v>
      </c>
      <c r="Q18" s="6"/>
      <c r="R18" s="6">
        <v>31</v>
      </c>
      <c r="S18" s="86">
        <f t="shared" si="3"/>
        <v>31</v>
      </c>
    </row>
    <row r="19" spans="2:19" x14ac:dyDescent="0.25">
      <c r="B19" s="17" t="s">
        <v>102</v>
      </c>
      <c r="C19" s="17"/>
      <c r="D19" s="17"/>
      <c r="E19" s="6"/>
      <c r="F19" s="6">
        <f t="shared" si="2"/>
        <v>37</v>
      </c>
      <c r="G19" s="6">
        <v>5</v>
      </c>
      <c r="H19" s="6">
        <v>32</v>
      </c>
      <c r="P19" s="6" t="s">
        <v>103</v>
      </c>
      <c r="Q19" s="6"/>
      <c r="R19" s="6">
        <v>8</v>
      </c>
      <c r="S19" s="86">
        <f t="shared" si="3"/>
        <v>8</v>
      </c>
    </row>
    <row r="20" spans="2:19" x14ac:dyDescent="0.25">
      <c r="B20" s="18" t="s">
        <v>13</v>
      </c>
      <c r="C20" s="18"/>
      <c r="D20" s="18"/>
      <c r="E20" s="6"/>
      <c r="F20" s="6">
        <f t="shared" si="2"/>
        <v>34</v>
      </c>
      <c r="G20" s="6">
        <v>0</v>
      </c>
      <c r="H20" s="6">
        <v>34</v>
      </c>
      <c r="P20" s="6" t="s">
        <v>104</v>
      </c>
      <c r="Q20" s="6"/>
      <c r="R20" s="6">
        <v>20</v>
      </c>
      <c r="S20" s="86">
        <f t="shared" si="3"/>
        <v>20</v>
      </c>
    </row>
    <row r="21" spans="2:19" x14ac:dyDescent="0.25">
      <c r="B21" s="18" t="s">
        <v>105</v>
      </c>
      <c r="C21" s="18"/>
      <c r="D21" s="18"/>
      <c r="E21" s="6"/>
      <c r="F21" s="6">
        <f t="shared" si="2"/>
        <v>32</v>
      </c>
      <c r="G21" s="6">
        <v>3</v>
      </c>
      <c r="H21" s="6">
        <v>29</v>
      </c>
      <c r="P21" s="20" t="s">
        <v>106</v>
      </c>
      <c r="Q21" s="20"/>
      <c r="R21" s="20">
        <v>5</v>
      </c>
      <c r="S21" s="87">
        <v>5</v>
      </c>
    </row>
    <row r="22" spans="2:19" x14ac:dyDescent="0.25">
      <c r="B22" s="18" t="s">
        <v>56</v>
      </c>
      <c r="C22" s="18"/>
      <c r="D22" s="18"/>
      <c r="E22" s="6"/>
      <c r="F22" s="6">
        <f t="shared" si="2"/>
        <v>22</v>
      </c>
      <c r="G22" s="6">
        <v>5</v>
      </c>
      <c r="H22" s="6">
        <v>17</v>
      </c>
      <c r="K22" s="3"/>
      <c r="L22" s="3"/>
      <c r="P22" s="6" t="s">
        <v>107</v>
      </c>
      <c r="Q22" s="6"/>
      <c r="R22" s="6">
        <v>15</v>
      </c>
      <c r="S22" s="109">
        <v>15</v>
      </c>
    </row>
    <row r="23" spans="2:19" x14ac:dyDescent="0.25">
      <c r="B23" s="18" t="s">
        <v>14</v>
      </c>
      <c r="C23" s="18"/>
      <c r="D23" s="18"/>
      <c r="E23" s="6"/>
      <c r="F23" s="20">
        <f t="shared" si="2"/>
        <v>22</v>
      </c>
      <c r="G23" s="6">
        <v>0</v>
      </c>
      <c r="H23" s="20">
        <v>22</v>
      </c>
      <c r="P23" s="107" t="s">
        <v>108</v>
      </c>
      <c r="Q23" s="107">
        <v>1</v>
      </c>
      <c r="R23" s="107">
        <v>5</v>
      </c>
      <c r="S23" s="108">
        <f>SUM(Q23:R23)</f>
        <v>6</v>
      </c>
    </row>
    <row r="24" spans="2:19" x14ac:dyDescent="0.25">
      <c r="B24" s="18" t="s">
        <v>57</v>
      </c>
      <c r="C24" s="18"/>
      <c r="D24" s="18"/>
      <c r="E24" s="6"/>
      <c r="F24" s="6">
        <f t="shared" si="2"/>
        <v>17</v>
      </c>
      <c r="G24" s="6">
        <v>16</v>
      </c>
      <c r="H24" s="6">
        <v>1</v>
      </c>
      <c r="P24" s="6"/>
      <c r="Q24" s="7">
        <f>SUM(Q15:Q23)</f>
        <v>12</v>
      </c>
      <c r="R24" s="7">
        <f>SUM(R15:R23)</f>
        <v>151</v>
      </c>
      <c r="S24" s="61">
        <f>SUM(S15:S23)</f>
        <v>163</v>
      </c>
    </row>
    <row r="25" spans="2:19" x14ac:dyDescent="0.25">
      <c r="B25" s="17" t="s">
        <v>15</v>
      </c>
      <c r="C25" s="26"/>
      <c r="D25" s="26"/>
      <c r="E25" s="19"/>
      <c r="F25" s="19">
        <f t="shared" si="2"/>
        <v>6</v>
      </c>
      <c r="G25" s="19">
        <v>0</v>
      </c>
      <c r="H25" s="6">
        <v>6</v>
      </c>
    </row>
    <row r="26" spans="2:19" x14ac:dyDescent="0.25">
      <c r="B26" s="7" t="s">
        <v>92</v>
      </c>
      <c r="C26" s="7"/>
      <c r="D26" s="7"/>
      <c r="E26" s="6"/>
      <c r="F26" s="21">
        <f>SUM(F14:F25)</f>
        <v>719</v>
      </c>
      <c r="G26" s="21">
        <f>SUM(G14:G25)</f>
        <v>107</v>
      </c>
      <c r="H26" s="21">
        <f>SUM(H14:H25)</f>
        <v>612</v>
      </c>
      <c r="P26" s="7" t="s">
        <v>109</v>
      </c>
      <c r="Q26" s="8" t="s">
        <v>64</v>
      </c>
      <c r="R26" s="60" t="s">
        <v>65</v>
      </c>
      <c r="S26" s="92" t="s">
        <v>8</v>
      </c>
    </row>
    <row r="27" spans="2:19" x14ac:dyDescent="0.25">
      <c r="B27" s="7"/>
      <c r="C27" s="7"/>
      <c r="D27" s="7"/>
      <c r="E27" s="6"/>
      <c r="F27" s="25"/>
      <c r="G27" s="21"/>
      <c r="H27" s="21"/>
      <c r="I27" s="3"/>
      <c r="J27" s="3"/>
      <c r="P27" s="6" t="s">
        <v>110</v>
      </c>
      <c r="Q27" s="6"/>
      <c r="R27" s="6">
        <v>9</v>
      </c>
      <c r="S27" s="89">
        <v>9</v>
      </c>
    </row>
    <row r="28" spans="2:19" x14ac:dyDescent="0.25">
      <c r="B28" s="18" t="s">
        <v>36</v>
      </c>
      <c r="C28" s="18"/>
      <c r="D28" s="18"/>
      <c r="E28" s="6"/>
      <c r="F28" s="6">
        <v>1</v>
      </c>
      <c r="G28" s="6"/>
      <c r="H28" s="6">
        <v>1</v>
      </c>
      <c r="P28" s="6" t="s">
        <v>111</v>
      </c>
      <c r="Q28" s="6"/>
      <c r="R28" s="6">
        <v>43</v>
      </c>
      <c r="S28" s="89">
        <v>43</v>
      </c>
    </row>
    <row r="29" spans="2:19" x14ac:dyDescent="0.25">
      <c r="B29" s="18" t="s">
        <v>18</v>
      </c>
      <c r="C29" s="18"/>
      <c r="D29" s="18"/>
      <c r="E29" s="6"/>
      <c r="F29" s="6">
        <v>1</v>
      </c>
      <c r="G29" s="6"/>
      <c r="H29" s="6">
        <v>1</v>
      </c>
      <c r="P29" s="6" t="s">
        <v>112</v>
      </c>
      <c r="Q29" s="6"/>
      <c r="R29" s="6">
        <v>5</v>
      </c>
      <c r="S29" s="89">
        <v>5</v>
      </c>
    </row>
    <row r="30" spans="2:19" x14ac:dyDescent="0.25">
      <c r="B30" s="18" t="s">
        <v>113</v>
      </c>
      <c r="C30" s="18"/>
      <c r="D30" s="18"/>
      <c r="E30" s="6"/>
      <c r="F30" s="6">
        <v>1</v>
      </c>
      <c r="G30" s="6"/>
      <c r="H30" s="6">
        <v>1</v>
      </c>
      <c r="P30" s="6" t="s">
        <v>114</v>
      </c>
      <c r="Q30" s="6"/>
      <c r="R30" s="6">
        <v>1</v>
      </c>
      <c r="S30" s="89">
        <v>1</v>
      </c>
    </row>
    <row r="31" spans="2:19" x14ac:dyDescent="0.25">
      <c r="B31" s="18" t="s">
        <v>115</v>
      </c>
      <c r="C31" s="18"/>
      <c r="D31" s="18"/>
      <c r="E31" s="6"/>
      <c r="F31" s="6">
        <v>1</v>
      </c>
      <c r="G31" s="6"/>
      <c r="H31" s="6">
        <v>1</v>
      </c>
      <c r="P31" s="6" t="s">
        <v>116</v>
      </c>
      <c r="Q31" s="6"/>
      <c r="R31" s="6">
        <v>10</v>
      </c>
      <c r="S31" s="89">
        <v>10</v>
      </c>
    </row>
    <row r="32" spans="2:19" x14ac:dyDescent="0.25">
      <c r="B32" s="18" t="s">
        <v>117</v>
      </c>
      <c r="C32" s="18"/>
      <c r="D32" s="18"/>
      <c r="E32" s="6"/>
      <c r="F32" s="6">
        <v>1</v>
      </c>
      <c r="G32" s="6"/>
      <c r="H32" s="6">
        <v>1</v>
      </c>
      <c r="P32" s="6" t="s">
        <v>118</v>
      </c>
      <c r="Q32" s="6"/>
      <c r="R32" s="6">
        <v>17</v>
      </c>
      <c r="S32" s="89">
        <v>17</v>
      </c>
    </row>
    <row r="33" spans="2:19" x14ac:dyDescent="0.25">
      <c r="B33" s="18" t="s">
        <v>29</v>
      </c>
      <c r="C33" s="18"/>
      <c r="D33" s="18"/>
      <c r="E33" s="6"/>
      <c r="F33" s="6">
        <v>2</v>
      </c>
      <c r="G33" s="6"/>
      <c r="H33" s="6">
        <v>2</v>
      </c>
      <c r="P33" s="6"/>
      <c r="Q33" s="6"/>
      <c r="R33" s="7">
        <f>SUM(R27:R32)</f>
        <v>85</v>
      </c>
      <c r="S33" s="61">
        <f>SUM(S27:S32)</f>
        <v>85</v>
      </c>
    </row>
    <row r="34" spans="2:19" x14ac:dyDescent="0.25">
      <c r="B34" s="18" t="s">
        <v>30</v>
      </c>
      <c r="C34" s="18"/>
      <c r="D34" s="18"/>
      <c r="E34" s="6"/>
      <c r="F34" s="6">
        <v>1</v>
      </c>
      <c r="G34" s="6"/>
      <c r="H34" s="6">
        <v>1</v>
      </c>
    </row>
    <row r="35" spans="2:19" x14ac:dyDescent="0.25">
      <c r="B35" s="18" t="s">
        <v>20</v>
      </c>
      <c r="C35" s="18"/>
      <c r="D35" s="18"/>
      <c r="E35" s="6"/>
      <c r="F35" s="6">
        <v>1</v>
      </c>
      <c r="G35" s="6">
        <v>1</v>
      </c>
      <c r="H35" s="6">
        <v>0</v>
      </c>
    </row>
    <row r="36" spans="2:19" x14ac:dyDescent="0.25">
      <c r="B36" s="17" t="s">
        <v>72</v>
      </c>
      <c r="C36" s="17"/>
      <c r="D36" s="17"/>
      <c r="E36" s="6"/>
      <c r="F36" s="6">
        <v>1</v>
      </c>
      <c r="G36" s="6">
        <v>1</v>
      </c>
      <c r="H36" s="6">
        <v>0</v>
      </c>
      <c r="R36" s="110" t="s">
        <v>119</v>
      </c>
      <c r="S36" s="111" t="s">
        <v>120</v>
      </c>
    </row>
    <row r="37" spans="2:19" x14ac:dyDescent="0.25">
      <c r="B37" s="17" t="s">
        <v>73</v>
      </c>
      <c r="C37" s="17"/>
      <c r="D37" s="17"/>
      <c r="E37" s="6"/>
      <c r="F37" s="6">
        <v>1</v>
      </c>
      <c r="G37" s="6"/>
      <c r="H37" s="6">
        <v>1</v>
      </c>
      <c r="P37" t="s">
        <v>121</v>
      </c>
      <c r="Q37">
        <v>876</v>
      </c>
    </row>
    <row r="38" spans="2:19" x14ac:dyDescent="0.25">
      <c r="B38" s="17" t="s">
        <v>31</v>
      </c>
      <c r="C38" s="17"/>
      <c r="D38" s="17"/>
      <c r="E38" s="6"/>
      <c r="F38" s="6">
        <v>1</v>
      </c>
      <c r="G38" s="6"/>
      <c r="H38" s="6">
        <v>1</v>
      </c>
      <c r="P38" t="s">
        <v>122</v>
      </c>
      <c r="Q38">
        <v>791</v>
      </c>
      <c r="R38">
        <v>104</v>
      </c>
      <c r="S38">
        <f>SUM(Q38-R38)</f>
        <v>687</v>
      </c>
    </row>
    <row r="39" spans="2:19" x14ac:dyDescent="0.25">
      <c r="B39" s="18" t="s">
        <v>58</v>
      </c>
      <c r="C39" s="18"/>
      <c r="D39" s="18"/>
      <c r="E39" s="6"/>
      <c r="F39" s="6">
        <v>1</v>
      </c>
      <c r="G39" s="6"/>
      <c r="H39" s="6">
        <v>1</v>
      </c>
      <c r="P39" t="s">
        <v>123</v>
      </c>
    </row>
    <row r="40" spans="2:19" x14ac:dyDescent="0.25">
      <c r="B40" s="18" t="s">
        <v>124</v>
      </c>
      <c r="C40" s="18"/>
      <c r="D40" s="18"/>
      <c r="E40" s="6"/>
      <c r="F40" s="6">
        <v>1</v>
      </c>
      <c r="G40" s="6"/>
      <c r="H40" s="6">
        <v>1</v>
      </c>
      <c r="P40" t="s">
        <v>125</v>
      </c>
    </row>
    <row r="41" spans="2:19" x14ac:dyDescent="0.25">
      <c r="B41" s="18" t="s">
        <v>77</v>
      </c>
      <c r="C41" s="18"/>
      <c r="D41" s="18"/>
      <c r="E41" s="6"/>
      <c r="F41" s="6">
        <v>1</v>
      </c>
      <c r="G41" s="6"/>
      <c r="H41" s="6">
        <v>1</v>
      </c>
    </row>
    <row r="42" spans="2:19" x14ac:dyDescent="0.25">
      <c r="B42" s="18" t="s">
        <v>35</v>
      </c>
      <c r="C42" s="18"/>
      <c r="D42" s="18"/>
      <c r="E42" s="6"/>
      <c r="F42" s="6">
        <v>2</v>
      </c>
      <c r="G42" s="6"/>
      <c r="H42" s="6">
        <v>2</v>
      </c>
    </row>
    <row r="43" spans="2:19" x14ac:dyDescent="0.25">
      <c r="B43" s="18" t="s">
        <v>126</v>
      </c>
      <c r="C43" s="18"/>
      <c r="D43" s="18"/>
      <c r="E43" s="6"/>
      <c r="F43" s="6">
        <v>1</v>
      </c>
      <c r="G43" s="6"/>
      <c r="H43" s="6">
        <v>1</v>
      </c>
    </row>
    <row r="44" spans="2:19" x14ac:dyDescent="0.25">
      <c r="B44" s="18" t="s">
        <v>127</v>
      </c>
      <c r="C44" s="18"/>
      <c r="D44" s="18"/>
      <c r="E44" s="6"/>
      <c r="F44" s="6">
        <v>3</v>
      </c>
      <c r="G44" s="6"/>
      <c r="H44" s="6">
        <v>3</v>
      </c>
    </row>
    <row r="45" spans="2:19" x14ac:dyDescent="0.25">
      <c r="B45" s="17" t="s">
        <v>60</v>
      </c>
      <c r="C45" s="17"/>
      <c r="D45" s="17"/>
      <c r="E45" s="6"/>
      <c r="F45" s="6">
        <v>1</v>
      </c>
      <c r="G45" s="6"/>
      <c r="H45" s="6">
        <v>1</v>
      </c>
    </row>
    <row r="46" spans="2:19" x14ac:dyDescent="0.25">
      <c r="B46" s="17" t="s">
        <v>128</v>
      </c>
      <c r="C46" s="17"/>
      <c r="D46" s="17"/>
      <c r="E46" s="6"/>
      <c r="F46" s="6">
        <v>1</v>
      </c>
      <c r="G46" s="6"/>
      <c r="H46" s="6">
        <v>1</v>
      </c>
    </row>
    <row r="47" spans="2:19" x14ac:dyDescent="0.25">
      <c r="B47" s="17" t="s">
        <v>129</v>
      </c>
      <c r="C47" s="17"/>
      <c r="D47" s="17"/>
      <c r="E47" s="6"/>
      <c r="F47" s="6">
        <v>1</v>
      </c>
      <c r="G47" s="6"/>
      <c r="H47" s="6">
        <v>1</v>
      </c>
    </row>
    <row r="48" spans="2:19" x14ac:dyDescent="0.25">
      <c r="B48" s="17" t="s">
        <v>16</v>
      </c>
      <c r="C48" s="17"/>
      <c r="D48" s="17"/>
      <c r="E48" s="6"/>
      <c r="F48" s="6">
        <v>4</v>
      </c>
      <c r="G48" s="6">
        <v>1</v>
      </c>
      <c r="H48" s="6">
        <v>3</v>
      </c>
    </row>
    <row r="49" spans="2:8" x14ac:dyDescent="0.25">
      <c r="B49" s="17" t="s">
        <v>82</v>
      </c>
      <c r="C49" s="17"/>
      <c r="D49" s="17"/>
      <c r="E49" s="6"/>
      <c r="F49" s="6">
        <v>1</v>
      </c>
      <c r="G49" s="6"/>
      <c r="H49" s="6">
        <v>1</v>
      </c>
    </row>
    <row r="50" spans="2:8" x14ac:dyDescent="0.25">
      <c r="B50" s="17" t="s">
        <v>34</v>
      </c>
      <c r="C50" s="17"/>
      <c r="D50" s="17"/>
      <c r="E50" s="6"/>
      <c r="F50" s="6">
        <v>2</v>
      </c>
      <c r="G50" s="6"/>
      <c r="H50" s="6">
        <v>2</v>
      </c>
    </row>
    <row r="51" spans="2:8" x14ac:dyDescent="0.25">
      <c r="B51" s="17" t="s">
        <v>130</v>
      </c>
      <c r="C51" s="17"/>
      <c r="D51" s="17"/>
      <c r="E51" s="6"/>
      <c r="F51" s="6">
        <v>4</v>
      </c>
      <c r="G51" s="6"/>
      <c r="H51" s="6">
        <v>4</v>
      </c>
    </row>
    <row r="52" spans="2:8" x14ac:dyDescent="0.25">
      <c r="B52" s="17" t="s">
        <v>61</v>
      </c>
      <c r="C52" s="17"/>
      <c r="D52" s="17"/>
      <c r="E52" s="6"/>
      <c r="F52" s="6">
        <v>1</v>
      </c>
      <c r="G52" s="6"/>
      <c r="H52" s="6">
        <v>1</v>
      </c>
    </row>
    <row r="53" spans="2:8" x14ac:dyDescent="0.25">
      <c r="B53" s="17" t="s">
        <v>24</v>
      </c>
      <c r="C53" s="17"/>
      <c r="D53" s="17"/>
      <c r="E53" s="6"/>
      <c r="F53" s="6">
        <v>2</v>
      </c>
      <c r="G53" s="6">
        <v>2</v>
      </c>
      <c r="H53" s="6">
        <v>0</v>
      </c>
    </row>
    <row r="54" spans="2:8" x14ac:dyDescent="0.25">
      <c r="B54" s="17" t="s">
        <v>25</v>
      </c>
      <c r="C54" s="17"/>
      <c r="D54" s="17"/>
      <c r="E54" s="6"/>
      <c r="F54" s="6">
        <v>1</v>
      </c>
      <c r="G54" s="6"/>
      <c r="H54" s="6">
        <v>1</v>
      </c>
    </row>
    <row r="55" spans="2:8" x14ac:dyDescent="0.25">
      <c r="B55" s="17" t="s">
        <v>26</v>
      </c>
      <c r="C55" s="17"/>
      <c r="D55" s="17"/>
      <c r="E55" s="6"/>
      <c r="F55" s="6">
        <v>1</v>
      </c>
      <c r="G55" s="6"/>
      <c r="H55" s="6">
        <v>1</v>
      </c>
    </row>
    <row r="56" spans="2:8" x14ac:dyDescent="0.25">
      <c r="B56" s="17" t="s">
        <v>27</v>
      </c>
      <c r="C56" s="17"/>
      <c r="D56" s="17"/>
      <c r="E56" s="6"/>
      <c r="F56" s="6">
        <v>2</v>
      </c>
      <c r="G56" s="6"/>
      <c r="H56" s="6">
        <v>2</v>
      </c>
    </row>
    <row r="57" spans="2:8" x14ac:dyDescent="0.25">
      <c r="B57" s="17" t="s">
        <v>17</v>
      </c>
      <c r="C57" s="17"/>
      <c r="D57" s="17"/>
      <c r="E57" s="6"/>
      <c r="F57" s="6">
        <v>1</v>
      </c>
      <c r="G57" s="6"/>
      <c r="H57" s="6">
        <v>1</v>
      </c>
    </row>
    <row r="58" spans="2:8" x14ac:dyDescent="0.25">
      <c r="B58" s="17" t="s">
        <v>37</v>
      </c>
      <c r="C58" s="17"/>
      <c r="D58" s="17"/>
      <c r="E58" s="6"/>
      <c r="F58" s="6">
        <v>1</v>
      </c>
      <c r="G58" s="6"/>
      <c r="H58" s="6">
        <v>1</v>
      </c>
    </row>
    <row r="59" spans="2:8" x14ac:dyDescent="0.25">
      <c r="B59" s="17" t="s">
        <v>131</v>
      </c>
      <c r="C59" s="17"/>
      <c r="D59" s="17"/>
      <c r="E59" s="6"/>
      <c r="F59" s="6">
        <v>1</v>
      </c>
      <c r="G59" s="6"/>
      <c r="H59" s="6">
        <v>1</v>
      </c>
    </row>
    <row r="60" spans="2:8" x14ac:dyDescent="0.25">
      <c r="B60" s="17" t="s">
        <v>83</v>
      </c>
      <c r="C60" s="17"/>
      <c r="D60" s="17"/>
      <c r="E60" s="6"/>
      <c r="F60" s="6">
        <v>2</v>
      </c>
      <c r="G60" s="6"/>
      <c r="H60" s="6">
        <v>2</v>
      </c>
    </row>
    <row r="61" spans="2:8" x14ac:dyDescent="0.25">
      <c r="B61" s="17" t="s">
        <v>132</v>
      </c>
      <c r="C61" s="17"/>
      <c r="D61" s="17"/>
      <c r="E61" s="6"/>
      <c r="F61" s="6">
        <v>2</v>
      </c>
      <c r="G61" s="6">
        <v>1</v>
      </c>
      <c r="H61" s="6">
        <v>1</v>
      </c>
    </row>
    <row r="62" spans="2:8" x14ac:dyDescent="0.25">
      <c r="B62" s="17" t="s">
        <v>133</v>
      </c>
      <c r="C62" s="17"/>
      <c r="D62" s="17"/>
      <c r="E62" s="6"/>
      <c r="F62" s="6">
        <v>1</v>
      </c>
      <c r="G62" s="6">
        <v>1</v>
      </c>
      <c r="H62" s="6">
        <v>0</v>
      </c>
    </row>
    <row r="63" spans="2:8" x14ac:dyDescent="0.25">
      <c r="B63" s="7" t="s">
        <v>93</v>
      </c>
      <c r="C63" s="7"/>
      <c r="D63" s="7"/>
      <c r="E63" s="6"/>
      <c r="F63" s="7">
        <f>SUM(F28:F62)</f>
        <v>50</v>
      </c>
      <c r="G63" s="7">
        <f>SUM(G28:G62)</f>
        <v>7</v>
      </c>
      <c r="H63" s="7">
        <f>SUM(H28:H62)</f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1"/>
  <sheetViews>
    <sheetView tabSelected="1" workbookViewId="0">
      <selection activeCell="T3" sqref="T3"/>
    </sheetView>
  </sheetViews>
  <sheetFormatPr defaultRowHeight="15" x14ac:dyDescent="0.25"/>
  <cols>
    <col min="2" max="2" width="48.7109375" customWidth="1"/>
    <col min="3" max="3" width="8" customWidth="1"/>
    <col min="4" max="4" width="8.5703125" customWidth="1"/>
    <col min="5" max="5" width="8.140625" customWidth="1"/>
    <col min="6" max="6" width="10.140625" customWidth="1"/>
    <col min="7" max="7" width="8.28515625" customWidth="1"/>
    <col min="8" max="8" width="8.42578125" customWidth="1"/>
    <col min="9" max="9" width="8.85546875" customWidth="1"/>
    <col min="10" max="10" width="4" customWidth="1"/>
    <col min="11" max="11" width="20.42578125" customWidth="1"/>
    <col min="12" max="12" width="13.85546875" customWidth="1"/>
    <col min="13" max="13" width="14.7109375" customWidth="1"/>
    <col min="14" max="14" width="4.28515625" customWidth="1"/>
    <col min="15" max="15" width="10.85546875" customWidth="1"/>
    <col min="16" max="16" width="24.5703125" customWidth="1"/>
    <col min="17" max="17" width="13.42578125" customWidth="1"/>
    <col min="18" max="18" width="12" customWidth="1"/>
    <col min="19" max="19" width="17.42578125" customWidth="1"/>
    <col min="20" max="20" width="15.140625" customWidth="1"/>
    <col min="21" max="21" width="12.42578125" customWidth="1"/>
    <col min="23" max="23" width="19.42578125" customWidth="1"/>
  </cols>
  <sheetData>
    <row r="2" spans="2:23" ht="45" x14ac:dyDescent="0.25">
      <c r="B2" s="22" t="s">
        <v>134</v>
      </c>
      <c r="C2" s="30" t="s">
        <v>63</v>
      </c>
      <c r="D2" s="28" t="s">
        <v>64</v>
      </c>
      <c r="E2" s="29" t="s">
        <v>65</v>
      </c>
      <c r="F2" s="29" t="s">
        <v>85</v>
      </c>
      <c r="G2" s="29" t="s">
        <v>66</v>
      </c>
      <c r="H2" s="15" t="s">
        <v>67</v>
      </c>
      <c r="I2" s="1"/>
      <c r="J2" s="45"/>
      <c r="K2" s="15" t="s">
        <v>86</v>
      </c>
      <c r="L2" s="15" t="s">
        <v>49</v>
      </c>
      <c r="M2" s="15" t="s">
        <v>50</v>
      </c>
      <c r="N2" s="52"/>
    </row>
    <row r="3" spans="2:23" ht="17.25" customHeight="1" x14ac:dyDescent="0.25">
      <c r="B3" s="6"/>
      <c r="C3" s="6"/>
      <c r="D3" s="6"/>
      <c r="E3" s="6"/>
      <c r="F3" s="6"/>
      <c r="G3" s="6"/>
      <c r="H3" s="7"/>
      <c r="J3" s="46"/>
      <c r="K3" s="7">
        <v>1228</v>
      </c>
      <c r="L3" s="7">
        <v>1615</v>
      </c>
      <c r="M3" s="7">
        <f>SUM(L3-K3)</f>
        <v>387</v>
      </c>
      <c r="N3" s="36"/>
      <c r="P3" s="34" t="s">
        <v>38</v>
      </c>
      <c r="Q3" s="11" t="s">
        <v>39</v>
      </c>
      <c r="R3" s="11" t="s">
        <v>40</v>
      </c>
      <c r="S3" s="31" t="s">
        <v>41</v>
      </c>
      <c r="T3" s="65" t="s">
        <v>42</v>
      </c>
      <c r="U3" s="88" t="s">
        <v>40</v>
      </c>
      <c r="V3" s="66" t="s">
        <v>43</v>
      </c>
      <c r="W3" s="119" t="s">
        <v>135</v>
      </c>
    </row>
    <row r="4" spans="2:23" ht="18.75" x14ac:dyDescent="0.3">
      <c r="B4" s="6" t="s">
        <v>1</v>
      </c>
      <c r="C4" s="6">
        <f>SUM(D4:E4)</f>
        <v>390</v>
      </c>
      <c r="D4" s="6">
        <v>139</v>
      </c>
      <c r="E4" s="6">
        <v>251</v>
      </c>
      <c r="F4" s="6">
        <f>SUM(G4:H4)</f>
        <v>311</v>
      </c>
      <c r="G4" s="6">
        <v>124</v>
      </c>
      <c r="H4" s="7">
        <v>187</v>
      </c>
      <c r="J4" s="46"/>
      <c r="K4" s="6" t="s">
        <v>87</v>
      </c>
      <c r="L4" s="16">
        <f>SUM(L3+M4)</f>
        <v>1680</v>
      </c>
      <c r="M4" s="7">
        <v>65</v>
      </c>
      <c r="N4" s="47"/>
      <c r="P4" s="6"/>
      <c r="Q4" s="6"/>
      <c r="R4" s="6"/>
      <c r="S4" s="19"/>
      <c r="T4" s="67"/>
      <c r="U4" s="89"/>
      <c r="V4" s="68"/>
      <c r="W4" s="120"/>
    </row>
    <row r="5" spans="2:23" x14ac:dyDescent="0.25">
      <c r="B5" s="6" t="s">
        <v>2</v>
      </c>
      <c r="C5" s="6">
        <f>SUM(D5:E5)</f>
        <v>261</v>
      </c>
      <c r="D5" s="6">
        <v>58</v>
      </c>
      <c r="E5" s="6">
        <v>203</v>
      </c>
      <c r="F5" s="6">
        <f>SUM(G5:H5)</f>
        <v>214</v>
      </c>
      <c r="G5" s="6">
        <v>57</v>
      </c>
      <c r="H5" s="7">
        <v>157</v>
      </c>
      <c r="J5" s="46"/>
      <c r="N5" s="47"/>
      <c r="P5" s="6" t="s">
        <v>88</v>
      </c>
      <c r="Q5" s="6">
        <v>470</v>
      </c>
      <c r="R5" s="6">
        <v>404</v>
      </c>
      <c r="S5" s="19">
        <v>164</v>
      </c>
      <c r="T5" s="69">
        <v>130</v>
      </c>
      <c r="U5" s="90">
        <v>115</v>
      </c>
      <c r="V5" s="70">
        <f>SUM(T5-U5)</f>
        <v>15</v>
      </c>
      <c r="W5" s="120">
        <v>52</v>
      </c>
    </row>
    <row r="6" spans="2:23" x14ac:dyDescent="0.25">
      <c r="B6" s="6" t="s">
        <v>3</v>
      </c>
      <c r="C6" s="6">
        <f>SUM(D6:E6)</f>
        <v>283</v>
      </c>
      <c r="D6" s="6">
        <v>43</v>
      </c>
      <c r="E6" s="6">
        <v>240</v>
      </c>
      <c r="F6" s="6">
        <f>SUM(G6:H6)</f>
        <v>215</v>
      </c>
      <c r="G6" s="6">
        <v>41</v>
      </c>
      <c r="H6" s="7">
        <v>174</v>
      </c>
      <c r="J6" s="46"/>
      <c r="K6" s="93" t="s">
        <v>53</v>
      </c>
      <c r="L6" s="94"/>
      <c r="M6" s="95">
        <v>2493</v>
      </c>
      <c r="N6" s="36"/>
      <c r="P6" s="6" t="s">
        <v>89</v>
      </c>
      <c r="Q6" s="6">
        <v>748</v>
      </c>
      <c r="R6" s="6">
        <v>603</v>
      </c>
      <c r="S6" s="19">
        <v>347</v>
      </c>
      <c r="T6" s="67">
        <v>275</v>
      </c>
      <c r="U6" s="89">
        <v>219</v>
      </c>
      <c r="V6" s="70">
        <f t="shared" ref="V6:V8" si="0">SUM(T6-U6)</f>
        <v>56</v>
      </c>
      <c r="W6" s="120">
        <v>45</v>
      </c>
    </row>
    <row r="7" spans="2:23" x14ac:dyDescent="0.25">
      <c r="B7" s="6" t="s">
        <v>4</v>
      </c>
      <c r="C7" s="6">
        <f>SUM(D7:E7)</f>
        <v>803</v>
      </c>
      <c r="D7" s="6">
        <v>106</v>
      </c>
      <c r="E7" s="6">
        <v>697</v>
      </c>
      <c r="F7" s="6">
        <f>SUM(G7:H7)</f>
        <v>539</v>
      </c>
      <c r="G7" s="6">
        <v>83</v>
      </c>
      <c r="H7" s="7">
        <v>456</v>
      </c>
      <c r="J7" s="46"/>
      <c r="K7" s="96" t="s">
        <v>54</v>
      </c>
      <c r="L7" s="97"/>
      <c r="M7" s="98">
        <v>1680</v>
      </c>
      <c r="N7" s="36"/>
      <c r="P7" s="6" t="s">
        <v>90</v>
      </c>
      <c r="Q7" s="6">
        <v>701</v>
      </c>
      <c r="R7" s="6">
        <v>510</v>
      </c>
      <c r="S7" s="19">
        <v>502</v>
      </c>
      <c r="T7" s="67">
        <v>311</v>
      </c>
      <c r="U7" s="89">
        <v>228</v>
      </c>
      <c r="V7" s="70">
        <f t="shared" si="0"/>
        <v>83</v>
      </c>
      <c r="W7" s="120">
        <v>109</v>
      </c>
    </row>
    <row r="8" spans="2:23" ht="18.75" x14ac:dyDescent="0.3">
      <c r="B8" s="7" t="s">
        <v>5</v>
      </c>
      <c r="C8" s="7">
        <f t="shared" ref="C8:H8" si="1">SUM(C4:C7)</f>
        <v>1737</v>
      </c>
      <c r="D8" s="7">
        <f t="shared" si="1"/>
        <v>346</v>
      </c>
      <c r="E8" s="8">
        <f t="shared" si="1"/>
        <v>1391</v>
      </c>
      <c r="F8" s="8">
        <f t="shared" si="1"/>
        <v>1279</v>
      </c>
      <c r="G8" s="8">
        <f t="shared" si="1"/>
        <v>305</v>
      </c>
      <c r="H8" s="23">
        <f t="shared" si="1"/>
        <v>974</v>
      </c>
      <c r="I8" s="4"/>
      <c r="J8" s="48"/>
      <c r="K8" s="99" t="s">
        <v>55</v>
      </c>
      <c r="L8" s="100"/>
      <c r="M8" s="101">
        <f>SUM(M7/M6)</f>
        <v>0.67388688327316482</v>
      </c>
      <c r="N8" s="53"/>
      <c r="P8" s="20" t="s">
        <v>91</v>
      </c>
      <c r="Q8" s="20">
        <v>95</v>
      </c>
      <c r="R8" s="20">
        <v>68</v>
      </c>
      <c r="S8" s="39">
        <v>59</v>
      </c>
      <c r="T8" s="71">
        <v>34</v>
      </c>
      <c r="U8" s="91">
        <v>24</v>
      </c>
      <c r="V8" s="70">
        <f t="shared" si="0"/>
        <v>10</v>
      </c>
      <c r="W8" s="120">
        <v>18</v>
      </c>
    </row>
    <row r="9" spans="2:23" ht="18.75" x14ac:dyDescent="0.3">
      <c r="B9" s="7" t="s">
        <v>92</v>
      </c>
      <c r="C9" s="7"/>
      <c r="D9" s="7"/>
      <c r="E9" s="8"/>
      <c r="F9" s="8">
        <f>SUM(G9:H9)</f>
        <v>653</v>
      </c>
      <c r="G9" s="8">
        <f>SUM(G14:G25)</f>
        <v>100</v>
      </c>
      <c r="H9" s="23">
        <f>SUM(H14:H25)</f>
        <v>553</v>
      </c>
      <c r="I9" s="4"/>
      <c r="J9" s="48"/>
      <c r="N9" s="47"/>
      <c r="P9" s="114" t="s">
        <v>136</v>
      </c>
      <c r="Q9" s="112">
        <f t="shared" ref="Q9:W9" si="2">SUM(Q5:Q8)</f>
        <v>2014</v>
      </c>
      <c r="R9" s="112">
        <f t="shared" si="2"/>
        <v>1585</v>
      </c>
      <c r="S9" s="113">
        <f t="shared" si="2"/>
        <v>1072</v>
      </c>
      <c r="T9" s="73">
        <f t="shared" si="2"/>
        <v>750</v>
      </c>
      <c r="U9" s="74">
        <f t="shared" si="2"/>
        <v>586</v>
      </c>
      <c r="V9" s="75">
        <f t="shared" si="2"/>
        <v>164</v>
      </c>
      <c r="W9" s="121">
        <f t="shared" si="2"/>
        <v>224</v>
      </c>
    </row>
    <row r="10" spans="2:23" ht="15.75" customHeight="1" x14ac:dyDescent="0.3">
      <c r="B10" s="7" t="s">
        <v>93</v>
      </c>
      <c r="C10" s="7"/>
      <c r="D10" s="7"/>
      <c r="E10" s="8"/>
      <c r="F10" s="8">
        <f>SUM(G10:H10)</f>
        <v>47</v>
      </c>
      <c r="G10" s="8">
        <f>SUM(G28:G60)</f>
        <v>4</v>
      </c>
      <c r="H10" s="23">
        <f>SUM(H28:H60)</f>
        <v>43</v>
      </c>
      <c r="I10" s="4"/>
      <c r="J10" s="48"/>
      <c r="K10" s="39" t="s">
        <v>69</v>
      </c>
      <c r="L10" s="40"/>
      <c r="M10" s="41">
        <v>1253</v>
      </c>
      <c r="N10" s="47"/>
      <c r="P10" s="6" t="s">
        <v>137</v>
      </c>
      <c r="Q10" s="7"/>
      <c r="R10" s="7"/>
      <c r="S10" s="6">
        <v>22</v>
      </c>
      <c r="T10" s="25">
        <v>22</v>
      </c>
      <c r="U10" s="116">
        <v>14</v>
      </c>
      <c r="V10" s="50">
        <f>SUM(T10-U10)</f>
        <v>8</v>
      </c>
      <c r="W10" s="6">
        <v>4</v>
      </c>
    </row>
    <row r="11" spans="2:23" ht="16.5" customHeight="1" x14ac:dyDescent="0.25">
      <c r="B11" s="7"/>
      <c r="C11" s="7"/>
      <c r="D11" s="7"/>
      <c r="E11" s="8"/>
      <c r="F11" s="8"/>
      <c r="G11" s="8"/>
      <c r="H11" s="8"/>
      <c r="I11" s="4"/>
      <c r="J11" s="48"/>
      <c r="K11" s="42" t="s">
        <v>54</v>
      </c>
      <c r="M11" s="47">
        <v>308</v>
      </c>
      <c r="N11" s="47"/>
      <c r="P11" s="6" t="s">
        <v>138</v>
      </c>
      <c r="Q11" s="6"/>
      <c r="R11" s="6"/>
      <c r="S11" s="6"/>
      <c r="T11" s="6"/>
      <c r="U11" s="115">
        <v>38</v>
      </c>
      <c r="V11" s="19"/>
      <c r="W11" s="6">
        <v>20</v>
      </c>
    </row>
    <row r="12" spans="2:23" ht="18.75" x14ac:dyDescent="0.3">
      <c r="B12" s="103" t="s">
        <v>139</v>
      </c>
      <c r="C12" s="103"/>
      <c r="D12" s="103"/>
      <c r="E12" s="104"/>
      <c r="F12" s="104">
        <f>SUM(F8:F10)</f>
        <v>1979</v>
      </c>
      <c r="G12" s="104">
        <f>SUM(G8:G10)</f>
        <v>409</v>
      </c>
      <c r="H12" s="105">
        <f>SUM(H8:H10)</f>
        <v>1570</v>
      </c>
      <c r="I12" s="5"/>
      <c r="J12" s="49"/>
      <c r="K12" s="44" t="s">
        <v>55</v>
      </c>
      <c r="L12" s="55"/>
      <c r="M12" s="77">
        <f>SUM(M11/M10)</f>
        <v>0.24581005586592178</v>
      </c>
      <c r="N12" s="58"/>
      <c r="O12" s="2"/>
      <c r="P12" s="8" t="s">
        <v>8</v>
      </c>
      <c r="Q12" s="6"/>
      <c r="R12" s="6"/>
      <c r="S12" s="6"/>
      <c r="T12" s="6"/>
      <c r="U12" s="117">
        <f>SUM(U9:U11)</f>
        <v>638</v>
      </c>
      <c r="V12" s="19"/>
      <c r="W12" s="7">
        <f>SUM(W9:W11)</f>
        <v>248</v>
      </c>
    </row>
    <row r="13" spans="2:23" x14ac:dyDescent="0.25">
      <c r="B13" s="7"/>
      <c r="C13" s="7"/>
      <c r="D13" s="7"/>
      <c r="E13" s="8"/>
      <c r="F13" s="8"/>
      <c r="G13" s="8"/>
      <c r="H13" s="8"/>
      <c r="I13" s="4"/>
      <c r="J13" s="48"/>
      <c r="N13" s="47"/>
    </row>
    <row r="14" spans="2:23" x14ac:dyDescent="0.25">
      <c r="B14" s="24" t="s">
        <v>9</v>
      </c>
      <c r="C14" s="24"/>
      <c r="D14" s="24"/>
      <c r="E14" s="25"/>
      <c r="F14" s="25">
        <f t="shared" ref="F14:F25" si="3">SUM(G14:H14)</f>
        <v>239</v>
      </c>
      <c r="G14" s="25">
        <v>25</v>
      </c>
      <c r="H14" s="25">
        <v>214</v>
      </c>
      <c r="I14" s="27"/>
      <c r="J14" s="46"/>
      <c r="K14" s="39" t="s">
        <v>70</v>
      </c>
      <c r="L14" s="40"/>
      <c r="M14" s="41">
        <v>3746</v>
      </c>
      <c r="N14" s="47"/>
      <c r="P14" s="80" t="s">
        <v>94</v>
      </c>
      <c r="Q14" s="81"/>
      <c r="R14" s="82"/>
      <c r="S14" s="20">
        <v>148</v>
      </c>
      <c r="T14" s="20">
        <v>134</v>
      </c>
      <c r="U14" s="83">
        <v>98</v>
      </c>
      <c r="V14" s="39">
        <f>SUM(T14-U14)</f>
        <v>36</v>
      </c>
      <c r="W14" s="6">
        <v>40</v>
      </c>
    </row>
    <row r="15" spans="2:23" x14ac:dyDescent="0.25">
      <c r="B15" s="18" t="s">
        <v>10</v>
      </c>
      <c r="C15" s="18"/>
      <c r="D15" s="18"/>
      <c r="E15" s="6"/>
      <c r="F15" s="6">
        <f t="shared" si="3"/>
        <v>91</v>
      </c>
      <c r="G15" s="6">
        <v>15</v>
      </c>
      <c r="H15" s="6">
        <v>76</v>
      </c>
      <c r="J15" s="46"/>
      <c r="K15" s="42" t="s">
        <v>54</v>
      </c>
      <c r="M15" s="47">
        <v>1988</v>
      </c>
      <c r="N15" s="47"/>
      <c r="P15" s="62" t="s">
        <v>95</v>
      </c>
      <c r="Q15" s="63"/>
      <c r="R15" s="64"/>
      <c r="S15" s="6">
        <v>51</v>
      </c>
      <c r="T15" s="6">
        <v>49</v>
      </c>
      <c r="U15" s="14">
        <v>41</v>
      </c>
      <c r="V15" s="19">
        <f>SUM(T15-U15)</f>
        <v>8</v>
      </c>
      <c r="W15" s="6">
        <v>1</v>
      </c>
    </row>
    <row r="16" spans="2:23" ht="15.75" x14ac:dyDescent="0.25">
      <c r="B16" s="17" t="s">
        <v>104</v>
      </c>
      <c r="C16" s="17"/>
      <c r="D16" s="17"/>
      <c r="E16" s="6"/>
      <c r="F16" s="6">
        <f t="shared" si="3"/>
        <v>25</v>
      </c>
      <c r="G16" s="6">
        <v>13</v>
      </c>
      <c r="H16" s="6">
        <v>12</v>
      </c>
      <c r="J16" s="46"/>
      <c r="K16" s="44" t="s">
        <v>55</v>
      </c>
      <c r="L16" s="56"/>
      <c r="M16" s="79">
        <f>SUM(M15/M14)</f>
        <v>0.53069941270688736</v>
      </c>
      <c r="N16" s="47"/>
    </row>
    <row r="17" spans="2:19" x14ac:dyDescent="0.25">
      <c r="B17" s="17" t="s">
        <v>99</v>
      </c>
      <c r="C17" s="17"/>
      <c r="D17" s="17"/>
      <c r="E17" s="6"/>
      <c r="F17" s="6">
        <f t="shared" si="3"/>
        <v>97</v>
      </c>
      <c r="G17" s="6">
        <v>29</v>
      </c>
      <c r="H17" s="6">
        <v>68</v>
      </c>
      <c r="J17" s="50"/>
      <c r="K17" s="56"/>
      <c r="L17" s="56"/>
      <c r="M17" s="56"/>
      <c r="N17" s="57"/>
      <c r="P17" s="59" t="s">
        <v>96</v>
      </c>
      <c r="Q17" s="8" t="s">
        <v>64</v>
      </c>
      <c r="R17" s="60" t="s">
        <v>65</v>
      </c>
      <c r="S17" s="84" t="s">
        <v>8</v>
      </c>
    </row>
    <row r="18" spans="2:19" x14ac:dyDescent="0.25">
      <c r="B18" s="18" t="s">
        <v>11</v>
      </c>
      <c r="C18" s="18"/>
      <c r="D18" s="18"/>
      <c r="E18" s="6"/>
      <c r="F18" s="6">
        <f t="shared" si="3"/>
        <v>54</v>
      </c>
      <c r="G18" s="6">
        <v>1</v>
      </c>
      <c r="H18" s="6">
        <v>53</v>
      </c>
      <c r="L18" s="3"/>
      <c r="M18" s="3"/>
      <c r="N18" s="3"/>
      <c r="O18" s="3"/>
      <c r="P18" s="25" t="s">
        <v>97</v>
      </c>
      <c r="Q18" s="25">
        <v>11</v>
      </c>
      <c r="R18" s="25">
        <v>51</v>
      </c>
      <c r="S18" s="85">
        <f t="shared" ref="S18:S24" si="4">SUM(Q18:R18)</f>
        <v>62</v>
      </c>
    </row>
    <row r="19" spans="2:19" x14ac:dyDescent="0.25">
      <c r="B19" s="17" t="s">
        <v>102</v>
      </c>
      <c r="C19" s="17"/>
      <c r="D19" s="17"/>
      <c r="E19" s="6"/>
      <c r="F19" s="6">
        <f t="shared" si="3"/>
        <v>35</v>
      </c>
      <c r="G19" s="6">
        <v>2</v>
      </c>
      <c r="H19" s="6">
        <v>33</v>
      </c>
      <c r="P19" s="6" t="s">
        <v>98</v>
      </c>
      <c r="Q19" s="6">
        <v>0</v>
      </c>
      <c r="R19" s="6">
        <v>17</v>
      </c>
      <c r="S19" s="86">
        <f t="shared" si="4"/>
        <v>17</v>
      </c>
    </row>
    <row r="20" spans="2:19" x14ac:dyDescent="0.25">
      <c r="B20" s="18" t="s">
        <v>13</v>
      </c>
      <c r="C20" s="18"/>
      <c r="D20" s="18"/>
      <c r="E20" s="6"/>
      <c r="F20" s="6">
        <f t="shared" si="3"/>
        <v>28</v>
      </c>
      <c r="G20" s="6">
        <v>0</v>
      </c>
      <c r="H20" s="6">
        <v>28</v>
      </c>
      <c r="P20" s="6" t="s">
        <v>100</v>
      </c>
      <c r="Q20" s="6">
        <v>0</v>
      </c>
      <c r="R20" s="6">
        <v>2</v>
      </c>
      <c r="S20" s="86">
        <f t="shared" si="4"/>
        <v>2</v>
      </c>
    </row>
    <row r="21" spans="2:19" x14ac:dyDescent="0.25">
      <c r="B21" s="18" t="s">
        <v>105</v>
      </c>
      <c r="C21" s="18"/>
      <c r="D21" s="18"/>
      <c r="E21" s="6"/>
      <c r="F21" s="6">
        <f t="shared" si="3"/>
        <v>31</v>
      </c>
      <c r="G21" s="6">
        <v>3</v>
      </c>
      <c r="H21" s="6">
        <v>28</v>
      </c>
      <c r="P21" s="6" t="s">
        <v>101</v>
      </c>
      <c r="Q21" s="6">
        <v>0</v>
      </c>
      <c r="R21" s="6">
        <v>34</v>
      </c>
      <c r="S21" s="86">
        <f t="shared" si="4"/>
        <v>34</v>
      </c>
    </row>
    <row r="22" spans="2:19" x14ac:dyDescent="0.25">
      <c r="B22" s="18" t="s">
        <v>56</v>
      </c>
      <c r="C22" s="18"/>
      <c r="D22" s="18"/>
      <c r="E22" s="6"/>
      <c r="F22" s="6">
        <f t="shared" si="3"/>
        <v>21</v>
      </c>
      <c r="G22" s="6">
        <v>5</v>
      </c>
      <c r="H22" s="6">
        <v>16</v>
      </c>
      <c r="K22" s="3"/>
      <c r="L22" s="3"/>
      <c r="P22" s="6" t="s">
        <v>103</v>
      </c>
      <c r="Q22" s="6">
        <v>0</v>
      </c>
      <c r="R22" s="6">
        <v>11</v>
      </c>
      <c r="S22" s="86">
        <f t="shared" si="4"/>
        <v>11</v>
      </c>
    </row>
    <row r="23" spans="2:19" x14ac:dyDescent="0.25">
      <c r="B23" s="18" t="s">
        <v>14</v>
      </c>
      <c r="C23" s="18"/>
      <c r="D23" s="18"/>
      <c r="E23" s="6"/>
      <c r="F23" s="20">
        <f t="shared" si="3"/>
        <v>21</v>
      </c>
      <c r="G23" s="6">
        <v>0</v>
      </c>
      <c r="H23" s="20">
        <v>21</v>
      </c>
      <c r="P23" s="6" t="s">
        <v>140</v>
      </c>
      <c r="Q23" s="6">
        <v>0</v>
      </c>
      <c r="R23" s="6">
        <v>4</v>
      </c>
      <c r="S23" s="86">
        <f t="shared" si="4"/>
        <v>4</v>
      </c>
    </row>
    <row r="24" spans="2:19" x14ac:dyDescent="0.25">
      <c r="B24" s="18" t="s">
        <v>57</v>
      </c>
      <c r="C24" s="18"/>
      <c r="D24" s="18"/>
      <c r="E24" s="6"/>
      <c r="F24" s="6">
        <f t="shared" si="3"/>
        <v>7</v>
      </c>
      <c r="G24" s="6">
        <v>7</v>
      </c>
      <c r="H24" s="6">
        <v>0</v>
      </c>
      <c r="P24" s="20" t="s">
        <v>106</v>
      </c>
      <c r="Q24" s="20">
        <v>0</v>
      </c>
      <c r="R24" s="20">
        <v>5</v>
      </c>
      <c r="S24" s="87">
        <f t="shared" si="4"/>
        <v>5</v>
      </c>
    </row>
    <row r="25" spans="2:19" x14ac:dyDescent="0.25">
      <c r="B25" s="17" t="s">
        <v>15</v>
      </c>
      <c r="C25" s="26"/>
      <c r="D25" s="26"/>
      <c r="E25" s="19"/>
      <c r="F25" s="19">
        <f t="shared" si="3"/>
        <v>4</v>
      </c>
      <c r="G25" s="19">
        <v>0</v>
      </c>
      <c r="H25" s="6">
        <v>4</v>
      </c>
      <c r="P25" s="20" t="s">
        <v>107</v>
      </c>
      <c r="Q25" s="20">
        <v>0</v>
      </c>
      <c r="R25" s="20">
        <v>11</v>
      </c>
      <c r="S25" s="87">
        <f t="shared" ref="S25" si="5">SUM(Q25:R25)</f>
        <v>11</v>
      </c>
    </row>
    <row r="26" spans="2:19" x14ac:dyDescent="0.25">
      <c r="B26" s="7" t="s">
        <v>92</v>
      </c>
      <c r="C26" s="7"/>
      <c r="D26" s="7"/>
      <c r="E26" s="6"/>
      <c r="F26" s="21">
        <f>SUM(F14:F25)</f>
        <v>653</v>
      </c>
      <c r="G26" s="21">
        <f>SUM(G14:G25)</f>
        <v>100</v>
      </c>
      <c r="H26" s="21">
        <f>SUM(H14:H25)</f>
        <v>553</v>
      </c>
      <c r="P26" s="20" t="s">
        <v>141</v>
      </c>
      <c r="Q26" s="20">
        <v>0</v>
      </c>
      <c r="R26" s="20">
        <v>15</v>
      </c>
      <c r="S26" s="118">
        <v>15</v>
      </c>
    </row>
    <row r="27" spans="2:19" x14ac:dyDescent="0.25">
      <c r="B27" s="7"/>
      <c r="C27" s="7"/>
      <c r="D27" s="7"/>
      <c r="E27" s="6"/>
      <c r="F27" s="25"/>
      <c r="G27" s="21"/>
      <c r="H27" s="21"/>
      <c r="I27" s="3"/>
      <c r="J27" s="3"/>
      <c r="P27" s="6" t="s">
        <v>142</v>
      </c>
      <c r="Q27" s="6">
        <v>3</v>
      </c>
      <c r="R27" s="6">
        <v>0</v>
      </c>
      <c r="S27" s="118">
        <f>SUM(Q27:R27)</f>
        <v>3</v>
      </c>
    </row>
    <row r="28" spans="2:19" x14ac:dyDescent="0.25">
      <c r="B28" s="18" t="s">
        <v>36</v>
      </c>
      <c r="C28" s="18"/>
      <c r="D28" s="18"/>
      <c r="E28" s="6"/>
      <c r="F28" s="6">
        <f>SUM(G28:H28)</f>
        <v>1</v>
      </c>
      <c r="G28" s="6">
        <v>0</v>
      </c>
      <c r="H28" s="6">
        <v>1</v>
      </c>
      <c r="P28" s="107" t="s">
        <v>108</v>
      </c>
      <c r="Q28" s="107">
        <v>0</v>
      </c>
      <c r="R28" s="107">
        <v>4</v>
      </c>
      <c r="S28" s="118">
        <f>SUM(Q28:R28)</f>
        <v>4</v>
      </c>
    </row>
    <row r="29" spans="2:19" x14ac:dyDescent="0.25">
      <c r="B29" s="18" t="s">
        <v>18</v>
      </c>
      <c r="C29" s="18"/>
      <c r="D29" s="18"/>
      <c r="E29" s="6"/>
      <c r="F29" s="6">
        <f t="shared" ref="F29:F60" si="6">SUM(G29:H29)</f>
        <v>1</v>
      </c>
      <c r="G29" s="6">
        <v>0</v>
      </c>
      <c r="H29" s="6">
        <v>1</v>
      </c>
      <c r="P29" s="6"/>
      <c r="Q29" s="7">
        <f>SUM(Q18:Q28)</f>
        <v>14</v>
      </c>
      <c r="R29" s="7">
        <f>SUM(R18:R28)</f>
        <v>154</v>
      </c>
      <c r="S29" s="61">
        <f>SUM(S18:S28)</f>
        <v>168</v>
      </c>
    </row>
    <row r="30" spans="2:19" x14ac:dyDescent="0.25">
      <c r="B30" s="18" t="s">
        <v>113</v>
      </c>
      <c r="C30" s="18"/>
      <c r="D30" s="18"/>
      <c r="E30" s="6"/>
      <c r="F30" s="6">
        <f t="shared" si="6"/>
        <v>1</v>
      </c>
      <c r="G30" s="6">
        <v>0</v>
      </c>
      <c r="H30" s="6">
        <v>1</v>
      </c>
    </row>
    <row r="31" spans="2:19" x14ac:dyDescent="0.25">
      <c r="B31" s="18" t="s">
        <v>143</v>
      </c>
      <c r="C31" s="18"/>
      <c r="D31" s="18"/>
      <c r="E31" s="6"/>
      <c r="F31" s="6">
        <f t="shared" si="6"/>
        <v>1</v>
      </c>
      <c r="G31" s="6">
        <v>0</v>
      </c>
      <c r="H31" s="6">
        <v>1</v>
      </c>
      <c r="P31" s="7" t="s">
        <v>109</v>
      </c>
      <c r="Q31" s="8" t="s">
        <v>64</v>
      </c>
      <c r="R31" s="60" t="s">
        <v>65</v>
      </c>
      <c r="S31" s="92" t="s">
        <v>8</v>
      </c>
    </row>
    <row r="32" spans="2:19" x14ac:dyDescent="0.25">
      <c r="B32" s="18" t="s">
        <v>117</v>
      </c>
      <c r="C32" s="18"/>
      <c r="D32" s="18"/>
      <c r="E32" s="6"/>
      <c r="F32" s="6">
        <f t="shared" si="6"/>
        <v>2</v>
      </c>
      <c r="G32" s="6">
        <v>0</v>
      </c>
      <c r="H32" s="6">
        <v>2</v>
      </c>
      <c r="P32" s="6" t="s">
        <v>110</v>
      </c>
      <c r="Q32" s="6"/>
      <c r="R32" s="6">
        <v>9</v>
      </c>
      <c r="S32" s="89">
        <f>SUM(Q32:R32)</f>
        <v>9</v>
      </c>
    </row>
    <row r="33" spans="2:19" x14ac:dyDescent="0.25">
      <c r="B33" s="18" t="s">
        <v>144</v>
      </c>
      <c r="C33" s="18"/>
      <c r="D33" s="18"/>
      <c r="E33" s="6"/>
      <c r="F33" s="6">
        <f t="shared" si="6"/>
        <v>1</v>
      </c>
      <c r="G33" s="6">
        <v>0</v>
      </c>
      <c r="H33" s="6">
        <v>1</v>
      </c>
      <c r="P33" s="6" t="s">
        <v>114</v>
      </c>
      <c r="Q33" s="6"/>
      <c r="R33" s="6">
        <v>1</v>
      </c>
      <c r="S33" s="89">
        <f t="shared" ref="S33:S38" si="7">SUM(Q33:R33)</f>
        <v>1</v>
      </c>
    </row>
    <row r="34" spans="2:19" x14ac:dyDescent="0.25">
      <c r="B34" s="18" t="s">
        <v>29</v>
      </c>
      <c r="C34" s="18"/>
      <c r="D34" s="18"/>
      <c r="E34" s="6"/>
      <c r="F34" s="6">
        <f t="shared" si="6"/>
        <v>2</v>
      </c>
      <c r="G34" s="6">
        <v>0</v>
      </c>
      <c r="H34" s="6">
        <v>2</v>
      </c>
      <c r="P34" s="6" t="s">
        <v>112</v>
      </c>
      <c r="Q34" s="6"/>
      <c r="R34" s="6">
        <v>5</v>
      </c>
      <c r="S34" s="89">
        <f t="shared" si="7"/>
        <v>5</v>
      </c>
    </row>
    <row r="35" spans="2:19" x14ac:dyDescent="0.25">
      <c r="B35" s="18" t="s">
        <v>30</v>
      </c>
      <c r="C35" s="18"/>
      <c r="D35" s="18"/>
      <c r="E35" s="6"/>
      <c r="F35" s="6">
        <f t="shared" si="6"/>
        <v>1</v>
      </c>
      <c r="G35" s="6">
        <v>0</v>
      </c>
      <c r="H35" s="6">
        <v>1</v>
      </c>
      <c r="P35" s="6" t="s">
        <v>145</v>
      </c>
      <c r="Q35" s="6"/>
      <c r="R35" s="6">
        <v>54</v>
      </c>
      <c r="S35" s="89">
        <f t="shared" si="7"/>
        <v>54</v>
      </c>
    </row>
    <row r="36" spans="2:19" x14ac:dyDescent="0.25">
      <c r="B36" s="17" t="s">
        <v>72</v>
      </c>
      <c r="C36" s="17"/>
      <c r="D36" s="17"/>
      <c r="E36" s="6"/>
      <c r="F36" s="6">
        <f t="shared" si="6"/>
        <v>1</v>
      </c>
      <c r="G36" s="6">
        <v>1</v>
      </c>
      <c r="H36" s="6">
        <v>0</v>
      </c>
      <c r="P36" s="6" t="s">
        <v>116</v>
      </c>
      <c r="Q36" s="6"/>
      <c r="R36" s="6">
        <v>10</v>
      </c>
      <c r="S36" s="89">
        <f t="shared" si="7"/>
        <v>10</v>
      </c>
    </row>
    <row r="37" spans="2:19" x14ac:dyDescent="0.25">
      <c r="B37" s="18" t="s">
        <v>77</v>
      </c>
      <c r="C37" s="18"/>
      <c r="D37" s="18"/>
      <c r="E37" s="6"/>
      <c r="F37" s="6">
        <f t="shared" si="6"/>
        <v>1</v>
      </c>
      <c r="G37" s="6">
        <v>0</v>
      </c>
      <c r="H37" s="6">
        <v>1</v>
      </c>
      <c r="P37" s="20" t="s">
        <v>118</v>
      </c>
      <c r="Q37" s="20"/>
      <c r="R37" s="20">
        <v>17</v>
      </c>
      <c r="S37" s="91">
        <v>17</v>
      </c>
    </row>
    <row r="38" spans="2:19" x14ac:dyDescent="0.25">
      <c r="B38" s="18" t="s">
        <v>35</v>
      </c>
      <c r="C38" s="18"/>
      <c r="D38" s="18"/>
      <c r="E38" s="6"/>
      <c r="F38" s="6">
        <f t="shared" si="6"/>
        <v>1</v>
      </c>
      <c r="G38" s="6">
        <v>0</v>
      </c>
      <c r="H38" s="6">
        <v>1</v>
      </c>
      <c r="P38" s="6"/>
      <c r="Q38" s="6"/>
      <c r="R38" s="7">
        <f>SUM(R32:R37)</f>
        <v>96</v>
      </c>
      <c r="S38" s="106">
        <f t="shared" si="7"/>
        <v>96</v>
      </c>
    </row>
    <row r="39" spans="2:19" x14ac:dyDescent="0.25">
      <c r="B39" s="18" t="s">
        <v>126</v>
      </c>
      <c r="C39" s="18"/>
      <c r="D39" s="18"/>
      <c r="E39" s="6"/>
      <c r="F39" s="6">
        <f t="shared" si="6"/>
        <v>1</v>
      </c>
      <c r="G39" s="6">
        <v>0</v>
      </c>
      <c r="H39" s="6">
        <v>1</v>
      </c>
    </row>
    <row r="40" spans="2:19" x14ac:dyDescent="0.25">
      <c r="B40" s="18" t="s">
        <v>21</v>
      </c>
      <c r="C40" s="18"/>
      <c r="D40" s="18"/>
      <c r="E40" s="6"/>
      <c r="F40" s="6">
        <f t="shared" si="6"/>
        <v>1</v>
      </c>
      <c r="G40" s="6">
        <v>1</v>
      </c>
      <c r="H40" s="6">
        <v>0</v>
      </c>
    </row>
    <row r="41" spans="2:19" x14ac:dyDescent="0.25">
      <c r="B41" s="18" t="s">
        <v>146</v>
      </c>
      <c r="C41" s="18"/>
      <c r="D41" s="18"/>
      <c r="E41" s="6"/>
      <c r="F41" s="6">
        <f t="shared" si="6"/>
        <v>1</v>
      </c>
      <c r="G41" s="6">
        <v>0</v>
      </c>
      <c r="H41" s="6">
        <v>1</v>
      </c>
      <c r="R41" s="110"/>
      <c r="S41" s="111"/>
    </row>
    <row r="42" spans="2:19" x14ac:dyDescent="0.25">
      <c r="B42" s="18" t="s">
        <v>22</v>
      </c>
      <c r="C42" s="18"/>
      <c r="D42" s="18"/>
      <c r="E42" s="6"/>
      <c r="F42" s="6">
        <f t="shared" si="6"/>
        <v>1</v>
      </c>
      <c r="G42" s="6">
        <v>0</v>
      </c>
      <c r="H42" s="6">
        <v>1</v>
      </c>
    </row>
    <row r="43" spans="2:19" x14ac:dyDescent="0.25">
      <c r="B43" s="18" t="s">
        <v>127</v>
      </c>
      <c r="C43" s="18"/>
      <c r="D43" s="18"/>
      <c r="E43" s="6"/>
      <c r="F43" s="6">
        <f t="shared" si="6"/>
        <v>3</v>
      </c>
      <c r="G43" s="6">
        <v>0</v>
      </c>
      <c r="H43" s="6">
        <v>3</v>
      </c>
    </row>
    <row r="44" spans="2:19" x14ac:dyDescent="0.25">
      <c r="B44" s="18" t="s">
        <v>147</v>
      </c>
      <c r="C44" s="18"/>
      <c r="D44" s="18"/>
      <c r="E44" s="6"/>
      <c r="F44" s="6">
        <f t="shared" si="6"/>
        <v>1</v>
      </c>
      <c r="G44" s="6">
        <v>1</v>
      </c>
      <c r="H44" s="6">
        <v>0</v>
      </c>
    </row>
    <row r="45" spans="2:19" x14ac:dyDescent="0.25">
      <c r="B45" s="17" t="s">
        <v>148</v>
      </c>
      <c r="C45" s="17"/>
      <c r="D45" s="17"/>
      <c r="E45" s="6"/>
      <c r="F45" s="6">
        <f t="shared" si="6"/>
        <v>1</v>
      </c>
      <c r="G45" s="6">
        <v>0</v>
      </c>
      <c r="H45" s="6">
        <v>1</v>
      </c>
    </row>
    <row r="46" spans="2:19" x14ac:dyDescent="0.25">
      <c r="B46" s="17" t="s">
        <v>129</v>
      </c>
      <c r="C46" s="17"/>
      <c r="D46" s="17"/>
      <c r="E46" s="6"/>
      <c r="F46" s="6">
        <f t="shared" si="6"/>
        <v>1</v>
      </c>
      <c r="G46" s="6">
        <v>0</v>
      </c>
      <c r="H46" s="6">
        <v>1</v>
      </c>
    </row>
    <row r="47" spans="2:19" x14ac:dyDescent="0.25">
      <c r="B47" s="17" t="s">
        <v>16</v>
      </c>
      <c r="C47" s="17"/>
      <c r="D47" s="17"/>
      <c r="E47" s="6"/>
      <c r="F47" s="6">
        <f t="shared" si="6"/>
        <v>4</v>
      </c>
      <c r="G47" s="6">
        <v>0</v>
      </c>
      <c r="H47" s="6">
        <v>4</v>
      </c>
    </row>
    <row r="48" spans="2:19" x14ac:dyDescent="0.25">
      <c r="B48" s="17" t="s">
        <v>82</v>
      </c>
      <c r="C48" s="17"/>
      <c r="D48" s="17"/>
      <c r="E48" s="6"/>
      <c r="F48" s="6">
        <f t="shared" si="6"/>
        <v>1</v>
      </c>
      <c r="G48" s="6">
        <v>0</v>
      </c>
      <c r="H48" s="6">
        <v>1</v>
      </c>
    </row>
    <row r="49" spans="2:8" x14ac:dyDescent="0.25">
      <c r="B49" s="17" t="s">
        <v>34</v>
      </c>
      <c r="C49" s="17"/>
      <c r="D49" s="17"/>
      <c r="E49" s="6"/>
      <c r="F49" s="6">
        <f t="shared" si="6"/>
        <v>1</v>
      </c>
      <c r="G49" s="6">
        <v>0</v>
      </c>
      <c r="H49" s="6">
        <v>1</v>
      </c>
    </row>
    <row r="50" spans="2:8" x14ac:dyDescent="0.25">
      <c r="B50" s="17" t="s">
        <v>130</v>
      </c>
      <c r="C50" s="17"/>
      <c r="D50" s="17"/>
      <c r="E50" s="6"/>
      <c r="F50" s="6">
        <f t="shared" si="6"/>
        <v>5</v>
      </c>
      <c r="G50" s="6">
        <v>0</v>
      </c>
      <c r="H50" s="6">
        <v>5</v>
      </c>
    </row>
    <row r="51" spans="2:8" x14ac:dyDescent="0.25">
      <c r="B51" s="17" t="s">
        <v>61</v>
      </c>
      <c r="C51" s="17"/>
      <c r="D51" s="17"/>
      <c r="E51" s="6"/>
      <c r="F51" s="6">
        <f t="shared" si="6"/>
        <v>1</v>
      </c>
      <c r="G51" s="6">
        <v>0</v>
      </c>
      <c r="H51" s="6">
        <v>1</v>
      </c>
    </row>
    <row r="52" spans="2:8" x14ac:dyDescent="0.25">
      <c r="B52" s="17" t="s">
        <v>24</v>
      </c>
      <c r="C52" s="17"/>
      <c r="D52" s="17"/>
      <c r="E52" s="6"/>
      <c r="F52" s="6">
        <f t="shared" si="6"/>
        <v>2</v>
      </c>
      <c r="G52" s="6">
        <v>1</v>
      </c>
      <c r="H52" s="6">
        <v>1</v>
      </c>
    </row>
    <row r="53" spans="2:8" x14ac:dyDescent="0.25">
      <c r="B53" s="17" t="s">
        <v>25</v>
      </c>
      <c r="C53" s="17"/>
      <c r="D53" s="17"/>
      <c r="E53" s="6"/>
      <c r="F53" s="6">
        <f t="shared" si="6"/>
        <v>1</v>
      </c>
      <c r="G53" s="6">
        <v>0</v>
      </c>
      <c r="H53" s="6">
        <v>1</v>
      </c>
    </row>
    <row r="54" spans="2:8" x14ac:dyDescent="0.25">
      <c r="B54" s="17" t="s">
        <v>26</v>
      </c>
      <c r="C54" s="17"/>
      <c r="D54" s="17"/>
      <c r="E54" s="6"/>
      <c r="F54" s="6">
        <f t="shared" si="6"/>
        <v>1</v>
      </c>
      <c r="G54" s="6">
        <v>0</v>
      </c>
      <c r="H54" s="6">
        <v>1</v>
      </c>
    </row>
    <row r="55" spans="2:8" x14ac:dyDescent="0.25">
      <c r="B55" s="17" t="s">
        <v>27</v>
      </c>
      <c r="C55" s="17"/>
      <c r="D55" s="17"/>
      <c r="E55" s="6"/>
      <c r="F55" s="6">
        <f t="shared" si="6"/>
        <v>2</v>
      </c>
      <c r="G55" s="6">
        <v>0</v>
      </c>
      <c r="H55" s="6">
        <v>2</v>
      </c>
    </row>
    <row r="56" spans="2:8" x14ac:dyDescent="0.25">
      <c r="B56" s="17" t="s">
        <v>17</v>
      </c>
      <c r="C56" s="17"/>
      <c r="D56" s="17"/>
      <c r="E56" s="6"/>
      <c r="F56" s="6">
        <f t="shared" si="6"/>
        <v>2</v>
      </c>
      <c r="G56" s="6">
        <v>0</v>
      </c>
      <c r="H56" s="6">
        <v>2</v>
      </c>
    </row>
    <row r="57" spans="2:8" x14ac:dyDescent="0.25">
      <c r="B57" s="17" t="s">
        <v>37</v>
      </c>
      <c r="C57" s="17"/>
      <c r="D57" s="17"/>
      <c r="E57" s="6"/>
      <c r="F57" s="6">
        <f t="shared" si="6"/>
        <v>1</v>
      </c>
      <c r="G57" s="6">
        <v>0</v>
      </c>
      <c r="H57" s="6">
        <v>1</v>
      </c>
    </row>
    <row r="58" spans="2:8" x14ac:dyDescent="0.25">
      <c r="B58" s="17" t="s">
        <v>149</v>
      </c>
      <c r="C58" s="17"/>
      <c r="D58" s="17"/>
      <c r="E58" s="6"/>
      <c r="F58" s="6">
        <f t="shared" si="6"/>
        <v>1</v>
      </c>
      <c r="G58" s="6">
        <v>0</v>
      </c>
      <c r="H58" s="6">
        <v>1</v>
      </c>
    </row>
    <row r="59" spans="2:8" x14ac:dyDescent="0.25">
      <c r="B59" s="17" t="s">
        <v>83</v>
      </c>
      <c r="C59" s="17"/>
      <c r="D59" s="17"/>
      <c r="E59" s="6"/>
      <c r="F59" s="6">
        <f t="shared" si="6"/>
        <v>1</v>
      </c>
      <c r="G59" s="6">
        <v>0</v>
      </c>
      <c r="H59" s="6">
        <v>1</v>
      </c>
    </row>
    <row r="60" spans="2:8" x14ac:dyDescent="0.25">
      <c r="B60" s="17" t="s">
        <v>150</v>
      </c>
      <c r="C60" s="17"/>
      <c r="D60" s="17"/>
      <c r="E60" s="6"/>
      <c r="F60" s="6">
        <f t="shared" si="6"/>
        <v>1</v>
      </c>
      <c r="G60" s="6">
        <v>0</v>
      </c>
      <c r="H60" s="6">
        <v>1</v>
      </c>
    </row>
    <row r="61" spans="2:8" x14ac:dyDescent="0.25">
      <c r="B61" s="7" t="s">
        <v>93</v>
      </c>
      <c r="C61" s="7"/>
      <c r="D61" s="7"/>
      <c r="E61" s="6"/>
      <c r="F61" s="7">
        <f>SUM(F28:F60)</f>
        <v>47</v>
      </c>
      <c r="G61" s="7">
        <f>SUM(G28:G60)</f>
        <v>4</v>
      </c>
      <c r="H61" s="7">
        <f>SUM(H28:H60)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Vilja Volmer-Martinson</dc:creator>
  <cp:keywords/>
  <dc:description/>
  <cp:lastModifiedBy>Vilja Volmer-Martinson</cp:lastModifiedBy>
  <cp:revision/>
  <dcterms:created xsi:type="dcterms:W3CDTF">2021-09-28T11:28:52Z</dcterms:created>
  <dcterms:modified xsi:type="dcterms:W3CDTF">2024-01-23T09:31:30Z</dcterms:modified>
  <cp:category/>
  <cp:contentStatus/>
</cp:coreProperties>
</file>